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HSD-data/Sediment Dynamics DATA/York River/VT_SERDP Penetrometer work 2018-2019/YR190522 Claybank/Gust/Boxcore/"/>
    </mc:Choice>
  </mc:AlternateContent>
  <xr:revisionPtr revIDLastSave="0" documentId="8_{C2B5720D-2716-C041-8071-212002110FAD}" xr6:coauthVersionLast="36" xr6:coauthVersionMax="36" xr10:uidLastSave="{00000000-0000-0000-0000-000000000000}"/>
  <bookViews>
    <workbookView xWindow="40940" yWindow="-1280" windowWidth="19540" windowHeight="15560" activeTab="1" xr2:uid="{00000000-000D-0000-FFFF-FFFF00000000}"/>
  </bookViews>
  <sheets>
    <sheet name="Raw Data" sheetId="1" r:id="rId1"/>
    <sheet name="S6937" sheetId="3" r:id="rId2"/>
    <sheet name="S6952" sheetId="4" r:id="rId3"/>
  </sheets>
  <calcPr calcId="181029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3" i="3"/>
  <c r="E2" i="3"/>
  <c r="E4" i="3"/>
  <c r="D8" i="3"/>
  <c r="D7" i="3"/>
  <c r="D6" i="3"/>
  <c r="D5" i="3"/>
  <c r="D4" i="3"/>
  <c r="D3" i="3"/>
  <c r="D2" i="3"/>
  <c r="T6" i="1" l="1"/>
  <c r="T7" i="1"/>
  <c r="U7" i="1"/>
  <c r="T10" i="1"/>
  <c r="V10" i="1" s="1"/>
  <c r="T14" i="1"/>
  <c r="T15" i="1"/>
  <c r="U15" i="1"/>
  <c r="T18" i="1"/>
  <c r="V18" i="1" s="1"/>
  <c r="T22" i="1"/>
  <c r="T23" i="1"/>
  <c r="U23" i="1"/>
  <c r="T26" i="1"/>
  <c r="V26" i="1" s="1"/>
  <c r="T30" i="1"/>
  <c r="T31" i="1"/>
  <c r="U31" i="1"/>
  <c r="U33" i="1"/>
  <c r="U35" i="1"/>
  <c r="T36" i="1"/>
  <c r="U37" i="1"/>
  <c r="T39" i="1"/>
  <c r="U39" i="1"/>
  <c r="U41" i="1"/>
  <c r="T42" i="1"/>
  <c r="V42" i="1"/>
  <c r="T43" i="1"/>
  <c r="U45" i="1"/>
  <c r="T4" i="1"/>
  <c r="V4" i="1" s="1"/>
  <c r="R10" i="1"/>
  <c r="R15" i="1"/>
  <c r="R19" i="1"/>
  <c r="R20" i="1"/>
  <c r="R26" i="1"/>
  <c r="R31" i="1"/>
  <c r="R35" i="1"/>
  <c r="R36" i="1"/>
  <c r="R42" i="1"/>
  <c r="Q5" i="1"/>
  <c r="Q9" i="1"/>
  <c r="Q10" i="1"/>
  <c r="S10" i="1" s="1"/>
  <c r="Q13" i="1"/>
  <c r="Q14" i="1"/>
  <c r="Q16" i="1"/>
  <c r="Q17" i="1"/>
  <c r="Q18" i="1"/>
  <c r="Q21" i="1"/>
  <c r="Q25" i="1"/>
  <c r="Q26" i="1"/>
  <c r="S26" i="1" s="1"/>
  <c r="Q29" i="1"/>
  <c r="Q30" i="1"/>
  <c r="Q32" i="1"/>
  <c r="Q33" i="1"/>
  <c r="Q34" i="1"/>
  <c r="Q37" i="1"/>
  <c r="S37" i="1" s="1"/>
  <c r="Q41" i="1"/>
  <c r="Q42" i="1"/>
  <c r="S42" i="1" s="1"/>
  <c r="Q45" i="1"/>
  <c r="Q4" i="1"/>
  <c r="O31" i="1"/>
  <c r="O5" i="1"/>
  <c r="P5" i="1"/>
  <c r="O6" i="1"/>
  <c r="U6" i="1" s="1"/>
  <c r="P6" i="1"/>
  <c r="O7" i="1"/>
  <c r="P7" i="1"/>
  <c r="O8" i="1"/>
  <c r="U8" i="1" s="1"/>
  <c r="P8" i="1"/>
  <c r="O9" i="1"/>
  <c r="P9" i="1"/>
  <c r="O10" i="1"/>
  <c r="U10" i="1" s="1"/>
  <c r="P10" i="1"/>
  <c r="O11" i="1"/>
  <c r="R11" i="1" s="1"/>
  <c r="P11" i="1"/>
  <c r="O12" i="1"/>
  <c r="R12" i="1" s="1"/>
  <c r="P12" i="1"/>
  <c r="O13" i="1"/>
  <c r="P13" i="1"/>
  <c r="O14" i="1"/>
  <c r="U14" i="1" s="1"/>
  <c r="P14" i="1"/>
  <c r="O15" i="1"/>
  <c r="P15" i="1"/>
  <c r="O16" i="1"/>
  <c r="U16" i="1" s="1"/>
  <c r="P16" i="1"/>
  <c r="O17" i="1"/>
  <c r="P17" i="1"/>
  <c r="O18" i="1"/>
  <c r="U18" i="1" s="1"/>
  <c r="P18" i="1"/>
  <c r="O19" i="1"/>
  <c r="P19" i="1"/>
  <c r="O20" i="1"/>
  <c r="U20" i="1" s="1"/>
  <c r="P20" i="1"/>
  <c r="O21" i="1"/>
  <c r="P21" i="1"/>
  <c r="O22" i="1"/>
  <c r="U22" i="1" s="1"/>
  <c r="P22" i="1"/>
  <c r="O23" i="1"/>
  <c r="P23" i="1"/>
  <c r="O24" i="1"/>
  <c r="U24" i="1" s="1"/>
  <c r="P24" i="1"/>
  <c r="O25" i="1"/>
  <c r="P25" i="1"/>
  <c r="O26" i="1"/>
  <c r="U26" i="1" s="1"/>
  <c r="P26" i="1"/>
  <c r="O27" i="1"/>
  <c r="R27" i="1" s="1"/>
  <c r="P27" i="1"/>
  <c r="O28" i="1"/>
  <c r="R28" i="1" s="1"/>
  <c r="P28" i="1"/>
  <c r="O29" i="1"/>
  <c r="P29" i="1"/>
  <c r="O30" i="1"/>
  <c r="U30" i="1" s="1"/>
  <c r="P30" i="1"/>
  <c r="P31" i="1"/>
  <c r="O32" i="1"/>
  <c r="U32" i="1" s="1"/>
  <c r="P32" i="1"/>
  <c r="O33" i="1"/>
  <c r="R33" i="1" s="1"/>
  <c r="S33" i="1" s="1"/>
  <c r="P33" i="1"/>
  <c r="O34" i="1"/>
  <c r="U34" i="1" s="1"/>
  <c r="P34" i="1"/>
  <c r="O35" i="1"/>
  <c r="P35" i="1"/>
  <c r="O36" i="1"/>
  <c r="U36" i="1" s="1"/>
  <c r="P36" i="1"/>
  <c r="O37" i="1"/>
  <c r="R37" i="1" s="1"/>
  <c r="P37" i="1"/>
  <c r="O38" i="1"/>
  <c r="U38" i="1" s="1"/>
  <c r="P38" i="1"/>
  <c r="O39" i="1"/>
  <c r="P39" i="1"/>
  <c r="O40" i="1"/>
  <c r="U40" i="1" s="1"/>
  <c r="P40" i="1"/>
  <c r="O41" i="1"/>
  <c r="R41" i="1" s="1"/>
  <c r="S41" i="1" s="1"/>
  <c r="P41" i="1"/>
  <c r="O42" i="1"/>
  <c r="U42" i="1" s="1"/>
  <c r="P42" i="1"/>
  <c r="O43" i="1"/>
  <c r="P43" i="1"/>
  <c r="O44" i="1"/>
  <c r="R44" i="1" s="1"/>
  <c r="P44" i="1"/>
  <c r="O45" i="1"/>
  <c r="R45" i="1" s="1"/>
  <c r="S45" i="1" s="1"/>
  <c r="P45" i="1"/>
  <c r="P4" i="1"/>
  <c r="O4" i="1"/>
  <c r="U4" i="1" s="1"/>
  <c r="L5" i="1"/>
  <c r="T5" i="1" s="1"/>
  <c r="L6" i="1"/>
  <c r="Q6" i="1" s="1"/>
  <c r="L7" i="1"/>
  <c r="L8" i="1"/>
  <c r="L9" i="1"/>
  <c r="T9" i="1" s="1"/>
  <c r="L10" i="1"/>
  <c r="L11" i="1"/>
  <c r="L12" i="1"/>
  <c r="L13" i="1"/>
  <c r="T13" i="1" s="1"/>
  <c r="L14" i="1"/>
  <c r="L15" i="1"/>
  <c r="L16" i="1"/>
  <c r="L17" i="1"/>
  <c r="T17" i="1" s="1"/>
  <c r="L18" i="1"/>
  <c r="L19" i="1"/>
  <c r="L20" i="1"/>
  <c r="L21" i="1"/>
  <c r="T21" i="1" s="1"/>
  <c r="L22" i="1"/>
  <c r="Q22" i="1" s="1"/>
  <c r="L23" i="1"/>
  <c r="L24" i="1"/>
  <c r="L25" i="1"/>
  <c r="T25" i="1" s="1"/>
  <c r="L26" i="1"/>
  <c r="L27" i="1"/>
  <c r="L28" i="1"/>
  <c r="L29" i="1"/>
  <c r="T29" i="1" s="1"/>
  <c r="L30" i="1"/>
  <c r="L31" i="1"/>
  <c r="L32" i="1"/>
  <c r="L33" i="1"/>
  <c r="T33" i="1" s="1"/>
  <c r="V33" i="1" s="1"/>
  <c r="L34" i="1"/>
  <c r="T34" i="1" s="1"/>
  <c r="V34" i="1" s="1"/>
  <c r="L35" i="1"/>
  <c r="L36" i="1"/>
  <c r="Q36" i="1" s="1"/>
  <c r="S36" i="1" s="1"/>
  <c r="L37" i="1"/>
  <c r="T37" i="1" s="1"/>
  <c r="V37" i="1" s="1"/>
  <c r="L38" i="1"/>
  <c r="T38" i="1" s="1"/>
  <c r="V38" i="1" s="1"/>
  <c r="L39" i="1"/>
  <c r="L40" i="1"/>
  <c r="T40" i="1" s="1"/>
  <c r="L41" i="1"/>
  <c r="T41" i="1" s="1"/>
  <c r="V41" i="1" s="1"/>
  <c r="L42" i="1"/>
  <c r="L43" i="1"/>
  <c r="L44" i="1"/>
  <c r="Q44" i="1" s="1"/>
  <c r="L45" i="1"/>
  <c r="T45" i="1" s="1"/>
  <c r="V45" i="1" s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" i="1"/>
  <c r="H5" i="1"/>
  <c r="H6" i="1"/>
  <c r="H7" i="1"/>
  <c r="R7" i="1" s="1"/>
  <c r="H8" i="1"/>
  <c r="H9" i="1"/>
  <c r="H10" i="1"/>
  <c r="H11" i="1"/>
  <c r="U11" i="1" s="1"/>
  <c r="H12" i="1"/>
  <c r="H13" i="1"/>
  <c r="H14" i="1"/>
  <c r="H15" i="1"/>
  <c r="H16" i="1"/>
  <c r="H17" i="1"/>
  <c r="H18" i="1"/>
  <c r="H19" i="1"/>
  <c r="U19" i="1" s="1"/>
  <c r="H20" i="1"/>
  <c r="H21" i="1"/>
  <c r="H22" i="1"/>
  <c r="H23" i="1"/>
  <c r="R23" i="1" s="1"/>
  <c r="H24" i="1"/>
  <c r="H25" i="1"/>
  <c r="H26" i="1"/>
  <c r="H27" i="1"/>
  <c r="U27" i="1" s="1"/>
  <c r="H28" i="1"/>
  <c r="H29" i="1"/>
  <c r="H30" i="1"/>
  <c r="H31" i="1"/>
  <c r="H32" i="1"/>
  <c r="H33" i="1"/>
  <c r="H34" i="1"/>
  <c r="H35" i="1"/>
  <c r="H36" i="1"/>
  <c r="H37" i="1"/>
  <c r="H38" i="1"/>
  <c r="H39" i="1"/>
  <c r="R39" i="1" s="1"/>
  <c r="H40" i="1"/>
  <c r="R40" i="1" s="1"/>
  <c r="H41" i="1"/>
  <c r="H42" i="1"/>
  <c r="H43" i="1"/>
  <c r="U43" i="1" s="1"/>
  <c r="H44" i="1"/>
  <c r="U44" i="1" s="1"/>
  <c r="H45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" i="1"/>
  <c r="S6" i="1" l="1"/>
  <c r="V25" i="1"/>
  <c r="V9" i="1"/>
  <c r="V36" i="1"/>
  <c r="S44" i="1"/>
  <c r="V40" i="1"/>
  <c r="S5" i="1"/>
  <c r="V43" i="1"/>
  <c r="T32" i="1"/>
  <c r="V32" i="1" s="1"/>
  <c r="T28" i="1"/>
  <c r="V28" i="1" s="1"/>
  <c r="T24" i="1"/>
  <c r="V24" i="1" s="1"/>
  <c r="T20" i="1"/>
  <c r="V20" i="1" s="1"/>
  <c r="T16" i="1"/>
  <c r="V16" i="1" s="1"/>
  <c r="T12" i="1"/>
  <c r="T8" i="1"/>
  <c r="V8" i="1" s="1"/>
  <c r="Q20" i="1"/>
  <c r="S20" i="1" s="1"/>
  <c r="R4" i="1"/>
  <c r="S4" i="1" s="1"/>
  <c r="R30" i="1"/>
  <c r="S30" i="1" s="1"/>
  <c r="R24" i="1"/>
  <c r="R14" i="1"/>
  <c r="S14" i="1" s="1"/>
  <c r="R8" i="1"/>
  <c r="V39" i="1"/>
  <c r="V31" i="1"/>
  <c r="U28" i="1"/>
  <c r="V23" i="1"/>
  <c r="V15" i="1"/>
  <c r="U12" i="1"/>
  <c r="V7" i="1"/>
  <c r="Q43" i="1"/>
  <c r="Q39" i="1"/>
  <c r="S39" i="1" s="1"/>
  <c r="Q35" i="1"/>
  <c r="S35" i="1" s="1"/>
  <c r="Q31" i="1"/>
  <c r="S31" i="1" s="1"/>
  <c r="Q27" i="1"/>
  <c r="S27" i="1" s="1"/>
  <c r="Q23" i="1"/>
  <c r="S23" i="1" s="1"/>
  <c r="Q19" i="1"/>
  <c r="S19" i="1" s="1"/>
  <c r="Q15" i="1"/>
  <c r="S15" i="1" s="1"/>
  <c r="Q11" i="1"/>
  <c r="S11" i="1" s="1"/>
  <c r="Q7" i="1"/>
  <c r="S7" i="1" s="1"/>
  <c r="Q40" i="1"/>
  <c r="S40" i="1" s="1"/>
  <c r="Q24" i="1"/>
  <c r="Q8" i="1"/>
  <c r="S8" i="1" s="1"/>
  <c r="R34" i="1"/>
  <c r="S34" i="1" s="1"/>
  <c r="R18" i="1"/>
  <c r="S18" i="1" s="1"/>
  <c r="T44" i="1"/>
  <c r="V44" i="1" s="1"/>
  <c r="T35" i="1"/>
  <c r="V35" i="1" s="1"/>
  <c r="V30" i="1"/>
  <c r="V22" i="1"/>
  <c r="V14" i="1"/>
  <c r="V6" i="1"/>
  <c r="R29" i="1"/>
  <c r="S29" i="1" s="1"/>
  <c r="U29" i="1"/>
  <c r="V29" i="1" s="1"/>
  <c r="R25" i="1"/>
  <c r="S25" i="1" s="1"/>
  <c r="U25" i="1"/>
  <c r="R21" i="1"/>
  <c r="S21" i="1" s="1"/>
  <c r="U21" i="1"/>
  <c r="V21" i="1" s="1"/>
  <c r="R17" i="1"/>
  <c r="S17" i="1" s="1"/>
  <c r="U17" i="1"/>
  <c r="V17" i="1" s="1"/>
  <c r="R13" i="1"/>
  <c r="S13" i="1" s="1"/>
  <c r="U13" i="1"/>
  <c r="V13" i="1" s="1"/>
  <c r="R9" i="1"/>
  <c r="S9" i="1" s="1"/>
  <c r="U9" i="1"/>
  <c r="R5" i="1"/>
  <c r="U5" i="1"/>
  <c r="V5" i="1" s="1"/>
  <c r="Q38" i="1"/>
  <c r="Q28" i="1"/>
  <c r="S28" i="1" s="1"/>
  <c r="Q12" i="1"/>
  <c r="S12" i="1" s="1"/>
  <c r="R43" i="1"/>
  <c r="R38" i="1"/>
  <c r="R32" i="1"/>
  <c r="S32" i="1" s="1"/>
  <c r="R22" i="1"/>
  <c r="S22" i="1" s="1"/>
  <c r="R16" i="1"/>
  <c r="S16" i="1" s="1"/>
  <c r="R6" i="1"/>
  <c r="T27" i="1"/>
  <c r="V27" i="1" s="1"/>
  <c r="T19" i="1"/>
  <c r="V19" i="1" s="1"/>
  <c r="T11" i="1"/>
  <c r="V11" i="1" s="1"/>
  <c r="V12" i="1" l="1"/>
  <c r="S43" i="1"/>
  <c r="S38" i="1"/>
  <c r="S24" i="1"/>
</calcChain>
</file>

<file path=xl/sharedStrings.xml><?xml version="1.0" encoding="utf-8"?>
<sst xmlns="http://schemas.openxmlformats.org/spreadsheetml/2006/main" count="156" uniqueCount="123">
  <si>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</si>
  <si>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</si>
  <si>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</si>
  <si>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</si>
  <si>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</si>
  <si>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</si>
  <si>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</si>
  <si>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</si>
  <si>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</si>
  <si>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</si>
  <si>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</si>
  <si>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</si>
  <si>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</si>
  <si>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</si>
  <si>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</si>
  <si>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</si>
  <si>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</si>
  <si>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</si>
  <si>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</si>
  <si>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</si>
  <si>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</si>
  <si>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</si>
  <si>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</si>
  <si>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</si>
  <si>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</si>
  <si>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</si>
  <si>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</si>
  <si>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</si>
  <si>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</si>
  <si>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19AC021</t>
  </si>
  <si>
    <t>19AC022</t>
  </si>
  <si>
    <t>19AC023</t>
  </si>
  <si>
    <t>19AC024</t>
  </si>
  <si>
    <t>19AC025</t>
  </si>
  <si>
    <t>AD001</t>
  </si>
  <si>
    <t>AD002</t>
  </si>
  <si>
    <t>AD003</t>
  </si>
  <si>
    <t>AD004</t>
  </si>
  <si>
    <t>AD005</t>
  </si>
  <si>
    <t>AD006</t>
  </si>
  <si>
    <t>AD007</t>
  </si>
  <si>
    <t>AD008</t>
  </si>
  <si>
    <t>AD009</t>
  </si>
  <si>
    <t>AD010</t>
  </si>
  <si>
    <t>AD011</t>
  </si>
  <si>
    <t>AD012</t>
  </si>
  <si>
    <t>AD013</t>
  </si>
  <si>
    <t>AD014</t>
  </si>
  <si>
    <t>AD015</t>
  </si>
  <si>
    <t>AD016</t>
  </si>
  <si>
    <t>AD017</t>
  </si>
  <si>
    <t>AD018</t>
  </si>
  <si>
    <t>AD019</t>
  </si>
  <si>
    <t>AD020</t>
  </si>
  <si>
    <t>AD021</t>
  </si>
  <si>
    <t>AD022</t>
  </si>
  <si>
    <t>AD023</t>
  </si>
  <si>
    <t>AD024</t>
  </si>
  <si>
    <t>AD025</t>
  </si>
  <si>
    <t>AE001</t>
  </si>
  <si>
    <t>AE002</t>
  </si>
  <si>
    <t>AE003</t>
  </si>
  <si>
    <t>AE004</t>
  </si>
  <si>
    <t>AE005</t>
  </si>
  <si>
    <t>AE006</t>
  </si>
  <si>
    <t>AE007</t>
  </si>
  <si>
    <t>AE008</t>
  </si>
  <si>
    <t>AE009</t>
  </si>
  <si>
    <t>AE010</t>
  </si>
  <si>
    <t>AE011</t>
  </si>
  <si>
    <t>AE012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</si>
  <si>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</si>
  <si>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</si>
  <si>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</si>
  <si>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</si>
  <si>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</si>
  <si>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</si>
  <si>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</si>
  <si>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</si>
  <si>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</si>
  <si>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</si>
  <si>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</si>
  <si>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</si>
  <si>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</si>
  <si>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</si>
  <si>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</si>
  <si>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</si>
  <si>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</si>
  <si>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</si>
  <si>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</si>
  <si>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</si>
  <si>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</si>
  <si>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</si>
  <si>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</si>
  <si>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</si>
  <si>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</si>
  <si>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</si>
  <si>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</si>
  <si>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</si>
  <si>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</si>
  <si>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</si>
  <si>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</si>
  <si>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</si>
  <si>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</si>
  <si>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</si>
  <si>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</si>
  <si>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</si>
  <si>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</si>
  <si>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</si>
  <si>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A20</t>
  </si>
  <si>
    <t>B20</t>
  </si>
  <si>
    <t>A21</t>
  </si>
  <si>
    <t>B21</t>
  </si>
  <si>
    <t>A3/A4/A5</t>
  </si>
  <si>
    <t>A6/A7/A8/A9</t>
  </si>
  <si>
    <t>A10/A11/A12/A13</t>
  </si>
  <si>
    <t>A14/A15/A16/A17</t>
  </si>
  <si>
    <t>A18/A19/A20/A21</t>
  </si>
  <si>
    <t>B3/B4/B5</t>
  </si>
  <si>
    <t>B6/B7/B8/B9</t>
  </si>
  <si>
    <t>B10/B11/B12/B13</t>
  </si>
  <si>
    <t>B14/B15/B16/B17</t>
  </si>
  <si>
    <t>B18/B19/B20/B21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</si>
</sst>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164" fontId="0" fillId="0" borderId="0" xfId="0" applyNumberFormat="1" applyFill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6"/>
  <sheetViews>
    <sheetView topLeftCell="A12" workbookViewId="0">
      <pane xSplit="3" topLeftCell="R1" activePane="topRight" state="frozen"/>
      <selection pane="topRight" activeCell="D1" sqref="D1:D1048576"/>
    </sheetView>
  </sheetViews>
  <sheetFormatPr baseColWidth="10" defaultColWidth="8.83203125" defaultRowHeight="15" x14ac:dyDescent="0.2"/>
  <cols>
    <col min="1" max="1" width="9.83203125" customWidth="1"/>
    <col min="2" max="2" width="10.33203125" bestFit="1" customWidth="1"/>
    <col min="3" max="3" width="11.5" style="1" bestFit="1" customWidth="1"/>
    <col min="4" max="4" width="14" style="4" bestFit="1" customWidth="1"/>
    <col min="5" max="7" width="14" style="9" customWidth="1"/>
    <col min="8" max="8" width="16.5" style="4" bestFit="1" customWidth="1"/>
    <col min="9" max="9" width="18" bestFit="1" customWidth="1"/>
    <col min="10" max="10" width="10" customWidth="1"/>
    <col min="12" max="12" width="9.1640625" style="4"/>
    <col min="16" max="16" width="9.1640625" style="4"/>
    <col min="18" max="18" width="12.5" bestFit="1" customWidth="1"/>
    <col min="20" max="20" width="14.83203125" bestFit="1" customWidth="1"/>
  </cols>
  <sheetData>
    <row r="1" spans="1:44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29</v>
      </c>
      <c r="C4" t="s">
        <v>71</v>
      </c>
      <c r="D4" s="4">
        <v>890</v>
      </c>
      <c r="E4" s="1">
        <v>1.1868000000000001</v>
      </c>
      <c r="F4" s="1">
        <v>1.1866000000000001</v>
      </c>
      <c r="G4" s="12">
        <f>F4-E4</f>
        <v>-1.9999999999997797E-4</v>
      </c>
      <c r="H4" s="13">
        <f>AVERAGE(E4:F4)</f>
        <v>1.1867000000000001</v>
      </c>
      <c r="I4" s="14">
        <v>1.2448999999999999</v>
      </c>
      <c r="J4" s="14">
        <v>1.2447999999999999</v>
      </c>
      <c r="K4" s="14">
        <f>J4-I4</f>
        <v>-9.9999999999988987E-5</v>
      </c>
      <c r="L4" s="13">
        <f>AVERAGE(I4:J4)</f>
        <v>1.24485</v>
      </c>
      <c r="M4" s="14">
        <v>1.2343999999999999</v>
      </c>
      <c r="N4" s="14">
        <v>1.2342</v>
      </c>
      <c r="O4" s="14">
        <f t="shared" ref="O4:O45" si="0">AVERAGE(M4:N4)</f>
        <v>1.2343</v>
      </c>
      <c r="P4" s="13">
        <f>N4-M4</f>
        <v>-1.9999999999997797E-4</v>
      </c>
      <c r="Q4" s="14">
        <f>((L4-H4)*1000)/(D4/1000)</f>
        <v>65.337078651685303</v>
      </c>
      <c r="R4" s="14">
        <f>((O4-H4)*1000)/(D4/1000)</f>
        <v>53.483146067415582</v>
      </c>
      <c r="S4" s="14">
        <f>Q4-R4</f>
        <v>11.853932584269721</v>
      </c>
      <c r="T4" s="14">
        <f>L4-H4</f>
        <v>5.8149999999999924E-2</v>
      </c>
      <c r="U4" s="14">
        <f>O4-H4</f>
        <v>4.7599999999999865E-2</v>
      </c>
      <c r="V4" s="14">
        <f>T4-U4</f>
        <v>1.0550000000000059E-2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30</v>
      </c>
      <c r="C5" t="s">
        <v>72</v>
      </c>
      <c r="D5" s="4">
        <v>890</v>
      </c>
      <c r="E5" s="1">
        <v>1.1795</v>
      </c>
      <c r="F5" s="1">
        <v>1.18</v>
      </c>
      <c r="G5" s="12">
        <f t="shared" ref="G5:G45" si="1">F5-E5</f>
        <v>4.9999999999994493E-4</v>
      </c>
      <c r="H5" s="13">
        <f t="shared" ref="H5:H45" si="2">AVERAGE(E5:F5)</f>
        <v>1.1797499999999999</v>
      </c>
      <c r="I5" s="14">
        <v>1.2255</v>
      </c>
      <c r="J5" s="14">
        <v>1.2257</v>
      </c>
      <c r="K5" s="14">
        <f t="shared" ref="K5:K45" si="3">J5-I5</f>
        <v>1.9999999999997797E-4</v>
      </c>
      <c r="L5" s="13">
        <f t="shared" ref="L5:L45" si="4">AVERAGE(I5:J5)</f>
        <v>1.2256</v>
      </c>
      <c r="M5" s="14">
        <v>1.2174</v>
      </c>
      <c r="N5" s="14">
        <v>1.2169000000000001</v>
      </c>
      <c r="O5" s="14">
        <f t="shared" si="0"/>
        <v>1.2171500000000002</v>
      </c>
      <c r="P5" s="13">
        <f t="shared" ref="P5:P45" si="5">N5-M5</f>
        <v>-4.9999999999994493E-4</v>
      </c>
      <c r="Q5" s="14">
        <f t="shared" ref="Q5:Q45" si="6">((L5-H5)*1000)/(D5/1000)</f>
        <v>51.516853932584453</v>
      </c>
      <c r="R5" s="14">
        <f t="shared" ref="R5:R45" si="7">((O5-H5)*1000)/(D5/1000)</f>
        <v>42.022471910112714</v>
      </c>
      <c r="S5" s="14">
        <f t="shared" ref="S5:S45" si="8">Q5-R5</f>
        <v>9.4943820224717399</v>
      </c>
      <c r="T5" s="14">
        <f t="shared" ref="T5:T45" si="9">L5-H5</f>
        <v>4.5850000000000168E-2</v>
      </c>
      <c r="U5" s="14">
        <f t="shared" ref="U5:U45" si="10">O5-H5</f>
        <v>3.7400000000000322E-2</v>
      </c>
      <c r="V5" s="14">
        <f t="shared" ref="V5:V45" si="11">T5-U5</f>
        <v>8.4499999999998465E-3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t="s">
        <v>31</v>
      </c>
      <c r="C6" t="s">
        <v>73</v>
      </c>
      <c r="D6" s="4">
        <v>1810</v>
      </c>
      <c r="E6" s="1">
        <v>1.1821999999999999</v>
      </c>
      <c r="F6" s="1">
        <v>1.1819999999999999</v>
      </c>
      <c r="G6" s="12">
        <f t="shared" si="1"/>
        <v>-1.9999999999997797E-4</v>
      </c>
      <c r="H6" s="13">
        <f t="shared" si="2"/>
        <v>1.1820999999999999</v>
      </c>
      <c r="I6" s="14">
        <v>1.3037000000000001</v>
      </c>
      <c r="J6" s="14">
        <v>1.3039000000000001</v>
      </c>
      <c r="K6" s="14">
        <f t="shared" si="3"/>
        <v>1.9999999999997797E-4</v>
      </c>
      <c r="L6" s="13">
        <f t="shared" si="4"/>
        <v>1.3038000000000001</v>
      </c>
      <c r="M6" s="14">
        <v>1.2843</v>
      </c>
      <c r="N6" s="14">
        <v>1.2839</v>
      </c>
      <c r="O6" s="14">
        <f t="shared" si="0"/>
        <v>1.2841</v>
      </c>
      <c r="P6" s="13">
        <f t="shared" si="5"/>
        <v>-3.9999999999995595E-4</v>
      </c>
      <c r="Q6" s="14">
        <f t="shared" si="6"/>
        <v>67.237569060773552</v>
      </c>
      <c r="R6" s="14">
        <f t="shared" si="7"/>
        <v>56.353591160221043</v>
      </c>
      <c r="S6" s="14">
        <f t="shared" si="8"/>
        <v>10.883977900552509</v>
      </c>
      <c r="T6" s="14">
        <f t="shared" si="9"/>
        <v>0.12170000000000014</v>
      </c>
      <c r="U6" s="14">
        <f t="shared" si="10"/>
        <v>0.10200000000000009</v>
      </c>
      <c r="V6" s="14">
        <f t="shared" si="11"/>
        <v>1.9700000000000051E-2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t="s">
        <v>32</v>
      </c>
      <c r="C7" t="s">
        <v>74</v>
      </c>
      <c r="D7" s="4">
        <v>1820</v>
      </c>
      <c r="E7" s="1">
        <v>1.1712</v>
      </c>
      <c r="F7" s="1">
        <v>1.1716</v>
      </c>
      <c r="G7" s="12">
        <f t="shared" si="1"/>
        <v>3.9999999999995595E-4</v>
      </c>
      <c r="H7" s="13">
        <f t="shared" si="2"/>
        <v>1.1714</v>
      </c>
      <c r="I7" s="14">
        <v>1.3024</v>
      </c>
      <c r="J7" s="14">
        <v>1.3028999999999999</v>
      </c>
      <c r="K7" s="18">
        <f t="shared" si="3"/>
        <v>4.9999999999994493E-4</v>
      </c>
      <c r="L7" s="13">
        <f t="shared" si="4"/>
        <v>1.3026499999999999</v>
      </c>
      <c r="M7" s="14">
        <v>1.2814000000000001</v>
      </c>
      <c r="N7" s="14">
        <v>1.2817000000000001</v>
      </c>
      <c r="O7" s="14">
        <f t="shared" si="0"/>
        <v>1.2815500000000002</v>
      </c>
      <c r="P7" s="13">
        <f t="shared" si="5"/>
        <v>2.9999999999996696E-4</v>
      </c>
      <c r="Q7" s="14">
        <f t="shared" si="6"/>
        <v>72.115384615384528</v>
      </c>
      <c r="R7" s="14">
        <f t="shared" si="7"/>
        <v>60.521978021978121</v>
      </c>
      <c r="S7" s="14">
        <f t="shared" si="8"/>
        <v>11.593406593406407</v>
      </c>
      <c r="T7" s="14">
        <f t="shared" si="9"/>
        <v>0.13124999999999987</v>
      </c>
      <c r="U7" s="14">
        <f t="shared" si="10"/>
        <v>0.11015000000000019</v>
      </c>
      <c r="V7" s="14">
        <f t="shared" si="11"/>
        <v>2.1099999999999675E-2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t="s">
        <v>33</v>
      </c>
      <c r="C8" t="s">
        <v>75</v>
      </c>
      <c r="D8" s="4">
        <v>635</v>
      </c>
      <c r="E8" s="1">
        <v>1.1859999999999999</v>
      </c>
      <c r="F8" s="1">
        <v>1.1862999999999999</v>
      </c>
      <c r="G8" s="12">
        <f t="shared" si="1"/>
        <v>2.9999999999996696E-4</v>
      </c>
      <c r="H8" s="13">
        <f t="shared" si="2"/>
        <v>1.18615</v>
      </c>
      <c r="I8" s="14">
        <v>1.3481000000000001</v>
      </c>
      <c r="J8" s="14">
        <v>1.3484</v>
      </c>
      <c r="K8" s="18">
        <f t="shared" si="3"/>
        <v>2.9999999999996696E-4</v>
      </c>
      <c r="L8" s="13">
        <f t="shared" si="4"/>
        <v>1.3482500000000002</v>
      </c>
      <c r="M8" s="14">
        <v>1.3264</v>
      </c>
      <c r="N8" s="14">
        <v>1.3266</v>
      </c>
      <c r="O8" s="14">
        <f t="shared" si="0"/>
        <v>1.3265</v>
      </c>
      <c r="P8" s="13">
        <f t="shared" si="5"/>
        <v>1.9999999999997797E-4</v>
      </c>
      <c r="Q8" s="14">
        <f t="shared" si="6"/>
        <v>255.27559055118132</v>
      </c>
      <c r="R8" s="14">
        <f t="shared" si="7"/>
        <v>221.02362204724403</v>
      </c>
      <c r="S8" s="14">
        <f t="shared" si="8"/>
        <v>34.251968503937292</v>
      </c>
      <c r="T8" s="14">
        <f t="shared" si="9"/>
        <v>0.16210000000000013</v>
      </c>
      <c r="U8" s="14">
        <f t="shared" si="10"/>
        <v>0.14034999999999997</v>
      </c>
      <c r="V8" s="14">
        <f t="shared" si="11"/>
        <v>2.1750000000000158E-2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t="s">
        <v>34</v>
      </c>
      <c r="C9" t="s">
        <v>76</v>
      </c>
      <c r="D9" s="4">
        <v>630</v>
      </c>
      <c r="E9" s="17">
        <v>1.1675</v>
      </c>
      <c r="F9" s="17">
        <v>1.1679999999999999</v>
      </c>
      <c r="G9" s="12">
        <f t="shared" si="1"/>
        <v>4.9999999999994493E-4</v>
      </c>
      <c r="H9" s="13">
        <f t="shared" si="2"/>
        <v>1.1677499999999998</v>
      </c>
      <c r="I9" s="14">
        <v>1.2802</v>
      </c>
      <c r="J9" s="14">
        <v>1.2803</v>
      </c>
      <c r="K9" s="18">
        <f t="shared" si="3"/>
        <v>9.9999999999988987E-5</v>
      </c>
      <c r="L9" s="13">
        <f t="shared" si="4"/>
        <v>1.2802500000000001</v>
      </c>
      <c r="M9" s="14">
        <v>1.2655000000000001</v>
      </c>
      <c r="N9" s="14">
        <v>1.266</v>
      </c>
      <c r="O9" s="14">
        <f t="shared" si="0"/>
        <v>1.2657500000000002</v>
      </c>
      <c r="P9" s="13">
        <f t="shared" si="5"/>
        <v>4.9999999999994493E-4</v>
      </c>
      <c r="Q9" s="14">
        <f t="shared" si="6"/>
        <v>178.57142857142901</v>
      </c>
      <c r="R9" s="14">
        <f t="shared" si="7"/>
        <v>155.55555555555605</v>
      </c>
      <c r="S9" s="14">
        <f t="shared" si="8"/>
        <v>23.015873015872955</v>
      </c>
      <c r="T9" s="14">
        <f t="shared" si="9"/>
        <v>0.11250000000000027</v>
      </c>
      <c r="U9" s="14">
        <f t="shared" si="10"/>
        <v>9.8000000000000309E-2</v>
      </c>
      <c r="V9" s="14">
        <f t="shared" si="11"/>
        <v>1.4499999999999957E-2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t="s">
        <v>35</v>
      </c>
      <c r="C10" t="s">
        <v>77</v>
      </c>
      <c r="D10" s="4">
        <v>640</v>
      </c>
      <c r="E10" s="17">
        <v>1.1580999999999999</v>
      </c>
      <c r="F10" s="17">
        <v>1.1580999999999999</v>
      </c>
      <c r="G10" s="12">
        <f t="shared" si="1"/>
        <v>0</v>
      </c>
      <c r="H10" s="13">
        <f t="shared" si="2"/>
        <v>1.1580999999999999</v>
      </c>
      <c r="I10" s="14">
        <v>1.2824</v>
      </c>
      <c r="J10" s="14">
        <v>1.2825</v>
      </c>
      <c r="K10" s="18">
        <f t="shared" si="3"/>
        <v>9.9999999999988987E-5</v>
      </c>
      <c r="L10" s="13">
        <f t="shared" si="4"/>
        <v>1.2824499999999999</v>
      </c>
      <c r="M10" s="14">
        <v>1.2655000000000001</v>
      </c>
      <c r="N10" s="14">
        <v>1.2658</v>
      </c>
      <c r="O10" s="14">
        <f t="shared" si="0"/>
        <v>1.2656499999999999</v>
      </c>
      <c r="P10" s="13">
        <f t="shared" si="5"/>
        <v>2.9999999999996696E-4</v>
      </c>
      <c r="Q10" s="14">
        <f t="shared" si="6"/>
        <v>194.29687499999994</v>
      </c>
      <c r="R10" s="14">
        <f t="shared" si="7"/>
        <v>168.04687500000006</v>
      </c>
      <c r="S10" s="14">
        <f t="shared" si="8"/>
        <v>26.249999999999886</v>
      </c>
      <c r="T10" s="14">
        <f t="shared" si="9"/>
        <v>0.12434999999999996</v>
      </c>
      <c r="U10" s="14">
        <f t="shared" si="10"/>
        <v>0.10755000000000003</v>
      </c>
      <c r="V10" s="14">
        <f t="shared" si="11"/>
        <v>1.6799999999999926E-2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36</v>
      </c>
      <c r="C11" t="s">
        <v>78</v>
      </c>
      <c r="D11" s="4">
        <v>650</v>
      </c>
      <c r="E11" s="17">
        <v>1.1734</v>
      </c>
      <c r="F11" s="17">
        <v>1.1738</v>
      </c>
      <c r="G11" s="12">
        <f t="shared" si="1"/>
        <v>3.9999999999995595E-4</v>
      </c>
      <c r="H11" s="13">
        <f t="shared" si="2"/>
        <v>1.1736</v>
      </c>
      <c r="I11" s="14">
        <v>1.2477</v>
      </c>
      <c r="J11" s="14">
        <v>1.2482</v>
      </c>
      <c r="K11" s="18">
        <f t="shared" si="3"/>
        <v>4.9999999999994493E-4</v>
      </c>
      <c r="L11" s="13">
        <f t="shared" si="4"/>
        <v>1.2479499999999999</v>
      </c>
      <c r="M11" s="14">
        <v>1.2373000000000001</v>
      </c>
      <c r="N11" s="14">
        <v>1.2371000000000001</v>
      </c>
      <c r="O11" s="14">
        <f t="shared" si="0"/>
        <v>1.2372000000000001</v>
      </c>
      <c r="P11" s="13">
        <f t="shared" si="5"/>
        <v>-1.9999999999997797E-4</v>
      </c>
      <c r="Q11" s="14">
        <f t="shared" si="6"/>
        <v>114.38461538461524</v>
      </c>
      <c r="R11" s="14">
        <f t="shared" si="7"/>
        <v>97.846153846153996</v>
      </c>
      <c r="S11" s="14">
        <f t="shared" si="8"/>
        <v>16.538461538461249</v>
      </c>
      <c r="T11" s="14">
        <f t="shared" si="9"/>
        <v>7.4349999999999916E-2</v>
      </c>
      <c r="U11" s="14">
        <f t="shared" si="10"/>
        <v>6.3600000000000101E-2</v>
      </c>
      <c r="V11" s="14">
        <f t="shared" si="11"/>
        <v>1.0749999999999815E-2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37</v>
      </c>
      <c r="C12" t="s">
        <v>79</v>
      </c>
      <c r="D12" s="4">
        <v>1330</v>
      </c>
      <c r="E12" s="17">
        <v>1.1571</v>
      </c>
      <c r="F12" s="17">
        <v>1.157</v>
      </c>
      <c r="G12" s="12">
        <f t="shared" si="1"/>
        <v>-9.9999999999988987E-5</v>
      </c>
      <c r="H12" s="13">
        <f t="shared" si="2"/>
        <v>1.1570499999999999</v>
      </c>
      <c r="I12" s="14">
        <v>1.3186</v>
      </c>
      <c r="J12" s="14">
        <v>1.3187</v>
      </c>
      <c r="K12" s="18">
        <f t="shared" si="3"/>
        <v>9.9999999999988987E-5</v>
      </c>
      <c r="L12" s="13">
        <f t="shared" si="4"/>
        <v>1.3186499999999999</v>
      </c>
      <c r="M12" s="14">
        <v>1.2968999999999999</v>
      </c>
      <c r="N12" s="14">
        <v>1.2966</v>
      </c>
      <c r="O12" s="14">
        <f t="shared" si="0"/>
        <v>1.2967499999999998</v>
      </c>
      <c r="P12" s="13">
        <f t="shared" si="5"/>
        <v>-2.9999999999996696E-4</v>
      </c>
      <c r="Q12" s="14">
        <f t="shared" si="6"/>
        <v>121.50375939849621</v>
      </c>
      <c r="R12" s="14">
        <f t="shared" si="7"/>
        <v>105.03759398496234</v>
      </c>
      <c r="S12" s="14">
        <f t="shared" si="8"/>
        <v>16.466165413533872</v>
      </c>
      <c r="T12" s="14">
        <f t="shared" si="9"/>
        <v>0.16159999999999997</v>
      </c>
      <c r="U12" s="14">
        <f t="shared" si="10"/>
        <v>0.13969999999999994</v>
      </c>
      <c r="V12" s="14">
        <f t="shared" si="11"/>
        <v>2.1900000000000031E-2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38</v>
      </c>
      <c r="C13" t="s">
        <v>80</v>
      </c>
      <c r="D13" s="4">
        <v>1340</v>
      </c>
      <c r="E13" s="17">
        <v>1.1575</v>
      </c>
      <c r="F13" s="17">
        <v>1.1579999999999999</v>
      </c>
      <c r="G13" s="12">
        <f t="shared" si="1"/>
        <v>4.9999999999994493E-4</v>
      </c>
      <c r="H13" s="13">
        <f t="shared" si="2"/>
        <v>1.1577500000000001</v>
      </c>
      <c r="I13" s="14">
        <v>1.2684</v>
      </c>
      <c r="J13" s="14">
        <v>1.2681</v>
      </c>
      <c r="K13" s="18">
        <f t="shared" si="3"/>
        <v>-2.9999999999996696E-4</v>
      </c>
      <c r="L13" s="13">
        <f t="shared" si="4"/>
        <v>1.2682500000000001</v>
      </c>
      <c r="M13" s="14">
        <v>1.2531000000000001</v>
      </c>
      <c r="N13" s="14">
        <v>1.2528999999999999</v>
      </c>
      <c r="O13" s="14">
        <f t="shared" si="0"/>
        <v>1.2530000000000001</v>
      </c>
      <c r="P13" s="13">
        <f t="shared" si="5"/>
        <v>-2.0000000000020002E-4</v>
      </c>
      <c r="Q13" s="14">
        <f t="shared" si="6"/>
        <v>82.462686567164212</v>
      </c>
      <c r="R13" s="14">
        <f t="shared" si="7"/>
        <v>71.082089552238841</v>
      </c>
      <c r="S13" s="14">
        <f t="shared" si="8"/>
        <v>11.380597014925371</v>
      </c>
      <c r="T13" s="14">
        <f t="shared" si="9"/>
        <v>0.11050000000000004</v>
      </c>
      <c r="U13" s="14">
        <f t="shared" si="10"/>
        <v>9.5250000000000057E-2</v>
      </c>
      <c r="V13" s="14">
        <f t="shared" si="11"/>
        <v>1.5249999999999986E-2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39</v>
      </c>
      <c r="C14" t="s">
        <v>81</v>
      </c>
      <c r="D14" s="4">
        <v>850</v>
      </c>
      <c r="E14" s="17">
        <v>1.1768000000000001</v>
      </c>
      <c r="F14" s="17">
        <v>1.177</v>
      </c>
      <c r="G14" s="12">
        <f t="shared" si="1"/>
        <v>1.9999999999997797E-4</v>
      </c>
      <c r="H14" s="13">
        <f t="shared" si="2"/>
        <v>1.1769000000000001</v>
      </c>
      <c r="I14" s="14">
        <v>1.4657</v>
      </c>
      <c r="J14" s="14">
        <v>1.466</v>
      </c>
      <c r="K14" s="18">
        <f t="shared" si="3"/>
        <v>2.9999999999996696E-4</v>
      </c>
      <c r="L14" s="13">
        <f t="shared" si="4"/>
        <v>1.4658500000000001</v>
      </c>
      <c r="M14" s="14">
        <v>1.4326000000000001</v>
      </c>
      <c r="N14" s="14">
        <v>1.4322999999999999</v>
      </c>
      <c r="O14" s="14">
        <f t="shared" si="0"/>
        <v>1.43245</v>
      </c>
      <c r="P14" s="13">
        <f t="shared" si="5"/>
        <v>-3.00000000000189E-4</v>
      </c>
      <c r="Q14" s="14">
        <f t="shared" si="6"/>
        <v>339.94117647058829</v>
      </c>
      <c r="R14" s="14">
        <f t="shared" si="7"/>
        <v>300.64705882352939</v>
      </c>
      <c r="S14" s="14">
        <f t="shared" si="8"/>
        <v>39.294117647058897</v>
      </c>
      <c r="T14" s="14">
        <f t="shared" si="9"/>
        <v>0.28895000000000004</v>
      </c>
      <c r="U14" s="14">
        <f t="shared" si="10"/>
        <v>0.25554999999999994</v>
      </c>
      <c r="V14" s="14">
        <f t="shared" si="11"/>
        <v>3.3400000000000096E-2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40</v>
      </c>
      <c r="C15" t="s">
        <v>82</v>
      </c>
      <c r="D15" s="4">
        <v>850</v>
      </c>
      <c r="E15" s="17">
        <v>1.1842999999999999</v>
      </c>
      <c r="F15" s="17">
        <v>1.1845000000000001</v>
      </c>
      <c r="G15" s="12">
        <f t="shared" si="1"/>
        <v>2.0000000000020002E-4</v>
      </c>
      <c r="H15" s="13">
        <f t="shared" si="2"/>
        <v>1.1844000000000001</v>
      </c>
      <c r="I15" s="14">
        <v>1.3878999999999999</v>
      </c>
      <c r="J15" s="14">
        <v>1.3882000000000001</v>
      </c>
      <c r="K15" s="18">
        <f t="shared" si="3"/>
        <v>3.00000000000189E-4</v>
      </c>
      <c r="L15" s="13">
        <f t="shared" si="4"/>
        <v>1.38805</v>
      </c>
      <c r="M15" s="14">
        <v>1.3624000000000001</v>
      </c>
      <c r="N15" s="14">
        <v>1.3628</v>
      </c>
      <c r="O15" s="14">
        <f t="shared" si="0"/>
        <v>1.3626</v>
      </c>
      <c r="P15" s="13">
        <f t="shared" si="5"/>
        <v>3.9999999999995595E-4</v>
      </c>
      <c r="Q15" s="14">
        <f t="shared" si="6"/>
        <v>239.58823529411754</v>
      </c>
      <c r="R15" s="14">
        <f t="shared" si="7"/>
        <v>209.64705882352931</v>
      </c>
      <c r="S15" s="14">
        <f t="shared" si="8"/>
        <v>29.941176470588232</v>
      </c>
      <c r="T15" s="14">
        <f t="shared" si="9"/>
        <v>0.20364999999999989</v>
      </c>
      <c r="U15" s="14">
        <f t="shared" si="10"/>
        <v>0.17819999999999991</v>
      </c>
      <c r="V15" s="14">
        <f t="shared" si="11"/>
        <v>2.5449999999999973E-2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41</v>
      </c>
      <c r="C16" t="s">
        <v>83</v>
      </c>
      <c r="D16" s="4">
        <v>1000</v>
      </c>
      <c r="E16" s="17">
        <v>1.1832</v>
      </c>
      <c r="F16" s="17">
        <v>1.1832</v>
      </c>
      <c r="G16" s="12">
        <f t="shared" si="1"/>
        <v>0</v>
      </c>
      <c r="H16" s="13">
        <f t="shared" si="2"/>
        <v>1.1832</v>
      </c>
      <c r="I16" s="14">
        <v>1.4220999999999999</v>
      </c>
      <c r="J16" s="14">
        <v>1.4224000000000001</v>
      </c>
      <c r="K16" s="18">
        <f t="shared" si="3"/>
        <v>3.00000000000189E-4</v>
      </c>
      <c r="L16" s="13">
        <f t="shared" si="4"/>
        <v>1.42225</v>
      </c>
      <c r="M16" s="14">
        <v>1.3929</v>
      </c>
      <c r="N16" s="14">
        <v>1.393</v>
      </c>
      <c r="O16" s="14">
        <f t="shared" si="0"/>
        <v>1.3929499999999999</v>
      </c>
      <c r="P16" s="13">
        <f t="shared" si="5"/>
        <v>9.9999999999988987E-5</v>
      </c>
      <c r="Q16" s="14">
        <f t="shared" si="6"/>
        <v>239.04999999999998</v>
      </c>
      <c r="R16" s="14">
        <f t="shared" si="7"/>
        <v>209.74999999999989</v>
      </c>
      <c r="S16" s="14">
        <f t="shared" si="8"/>
        <v>29.300000000000097</v>
      </c>
      <c r="T16" s="14">
        <f t="shared" si="9"/>
        <v>0.23904999999999998</v>
      </c>
      <c r="U16" s="14">
        <f t="shared" si="10"/>
        <v>0.20974999999999988</v>
      </c>
      <c r="V16" s="14">
        <f t="shared" si="11"/>
        <v>2.9300000000000104E-2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42</v>
      </c>
      <c r="C17" t="s">
        <v>84</v>
      </c>
      <c r="D17" s="4">
        <v>1000</v>
      </c>
      <c r="E17" s="17">
        <v>1.1728000000000001</v>
      </c>
      <c r="F17" s="17">
        <v>1.1733</v>
      </c>
      <c r="G17" s="12">
        <f t="shared" si="1"/>
        <v>4.9999999999994493E-4</v>
      </c>
      <c r="H17" s="13">
        <f t="shared" si="2"/>
        <v>1.1730499999999999</v>
      </c>
      <c r="I17" s="14">
        <v>1.3324</v>
      </c>
      <c r="J17" s="14">
        <v>1.3326</v>
      </c>
      <c r="K17" s="18">
        <f t="shared" si="3"/>
        <v>1.9999999999997797E-4</v>
      </c>
      <c r="L17" s="13">
        <f t="shared" si="4"/>
        <v>1.3325</v>
      </c>
      <c r="M17" s="14">
        <v>1.3115000000000001</v>
      </c>
      <c r="N17" s="14">
        <v>1.3110999999999999</v>
      </c>
      <c r="O17" s="14">
        <f t="shared" si="0"/>
        <v>1.3113000000000001</v>
      </c>
      <c r="P17" s="13">
        <f t="shared" si="5"/>
        <v>-4.0000000000017799E-4</v>
      </c>
      <c r="Q17" s="14">
        <f t="shared" si="6"/>
        <v>159.4500000000001</v>
      </c>
      <c r="R17" s="14">
        <f t="shared" si="7"/>
        <v>138.2500000000002</v>
      </c>
      <c r="S17" s="14">
        <f t="shared" si="8"/>
        <v>21.199999999999903</v>
      </c>
      <c r="T17" s="14">
        <f t="shared" si="9"/>
        <v>0.15945000000000009</v>
      </c>
      <c r="U17" s="14">
        <f t="shared" si="10"/>
        <v>0.13825000000000021</v>
      </c>
      <c r="V17" s="14">
        <f t="shared" si="11"/>
        <v>2.1199999999999886E-2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43</v>
      </c>
      <c r="C18" t="s">
        <v>85</v>
      </c>
      <c r="D18" s="4">
        <v>770</v>
      </c>
      <c r="E18" s="17">
        <v>1.1827000000000001</v>
      </c>
      <c r="F18" s="17">
        <v>1.1832</v>
      </c>
      <c r="G18" s="12">
        <f t="shared" si="1"/>
        <v>4.9999999999994493E-4</v>
      </c>
      <c r="H18" s="13">
        <f t="shared" si="2"/>
        <v>1.1829499999999999</v>
      </c>
      <c r="I18" s="14">
        <v>1.3374999999999999</v>
      </c>
      <c r="J18" s="14">
        <v>1.3378000000000001</v>
      </c>
      <c r="K18" s="18">
        <f t="shared" si="3"/>
        <v>3.00000000000189E-4</v>
      </c>
      <c r="L18" s="13">
        <f t="shared" si="4"/>
        <v>1.33765</v>
      </c>
      <c r="M18" s="14">
        <v>1.3178000000000001</v>
      </c>
      <c r="N18" s="14">
        <v>1.3181</v>
      </c>
      <c r="O18" s="14">
        <f t="shared" si="0"/>
        <v>1.3179500000000002</v>
      </c>
      <c r="P18" s="13">
        <f t="shared" si="5"/>
        <v>2.9999999999996696E-4</v>
      </c>
      <c r="Q18" s="14">
        <f t="shared" si="6"/>
        <v>200.90909090909096</v>
      </c>
      <c r="R18" s="14">
        <f t="shared" si="7"/>
        <v>175.32467532467561</v>
      </c>
      <c r="S18" s="14">
        <f t="shared" si="8"/>
        <v>25.584415584415353</v>
      </c>
      <c r="T18" s="14">
        <f t="shared" si="9"/>
        <v>0.15470000000000006</v>
      </c>
      <c r="U18" s="14">
        <f t="shared" si="10"/>
        <v>0.13500000000000023</v>
      </c>
      <c r="V18" s="14">
        <f t="shared" si="11"/>
        <v>1.9699999999999829E-2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44</v>
      </c>
      <c r="C19" t="s">
        <v>86</v>
      </c>
      <c r="D19" s="4">
        <v>770</v>
      </c>
      <c r="E19" s="17">
        <v>1.1777</v>
      </c>
      <c r="F19" s="17">
        <v>1.1773</v>
      </c>
      <c r="G19" s="12">
        <f t="shared" si="1"/>
        <v>-3.9999999999995595E-4</v>
      </c>
      <c r="H19" s="13">
        <f t="shared" si="2"/>
        <v>1.1775</v>
      </c>
      <c r="I19" s="14">
        <v>1.2682</v>
      </c>
      <c r="J19" s="14">
        <v>1.2679</v>
      </c>
      <c r="K19" s="14">
        <f t="shared" si="3"/>
        <v>-2.9999999999996696E-4</v>
      </c>
      <c r="L19" s="13">
        <f t="shared" si="4"/>
        <v>1.2680500000000001</v>
      </c>
      <c r="M19" s="14">
        <v>1.2546999999999999</v>
      </c>
      <c r="N19" s="14">
        <v>1.2552000000000001</v>
      </c>
      <c r="O19" s="14">
        <f t="shared" si="0"/>
        <v>1.25495</v>
      </c>
      <c r="P19" s="13">
        <f t="shared" si="5"/>
        <v>5.0000000000016698E-4</v>
      </c>
      <c r="Q19" s="14">
        <f t="shared" si="6"/>
        <v>117.59740259740276</v>
      </c>
      <c r="R19" s="14">
        <f t="shared" si="7"/>
        <v>100.58441558441561</v>
      </c>
      <c r="S19" s="14">
        <f t="shared" si="8"/>
        <v>17.012987012987153</v>
      </c>
      <c r="T19" s="14">
        <f t="shared" si="9"/>
        <v>9.055000000000013E-2</v>
      </c>
      <c r="U19" s="14">
        <f t="shared" si="10"/>
        <v>7.7450000000000019E-2</v>
      </c>
      <c r="V19" s="14">
        <f t="shared" si="11"/>
        <v>1.3100000000000112E-2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45</v>
      </c>
      <c r="C20" t="s">
        <v>87</v>
      </c>
      <c r="D20" s="4">
        <v>900</v>
      </c>
      <c r="E20" s="17">
        <v>1.1691</v>
      </c>
      <c r="F20" s="17">
        <v>1.1687000000000001</v>
      </c>
      <c r="G20" s="12">
        <f t="shared" si="1"/>
        <v>-3.9999999999995595E-4</v>
      </c>
      <c r="H20" s="13">
        <f t="shared" si="2"/>
        <v>1.1689000000000001</v>
      </c>
      <c r="I20" s="14">
        <v>1.3326</v>
      </c>
      <c r="J20" s="14">
        <v>1.3328</v>
      </c>
      <c r="K20" s="14">
        <f t="shared" si="3"/>
        <v>1.9999999999997797E-4</v>
      </c>
      <c r="L20" s="13">
        <f t="shared" si="4"/>
        <v>1.3327</v>
      </c>
      <c r="M20" s="14">
        <v>1.3129999999999999</v>
      </c>
      <c r="N20" s="14">
        <v>1.3129999999999999</v>
      </c>
      <c r="O20" s="14">
        <f t="shared" si="0"/>
        <v>1.3129999999999999</v>
      </c>
      <c r="P20" s="13">
        <f t="shared" si="5"/>
        <v>0</v>
      </c>
      <c r="Q20" s="14">
        <f t="shared" si="6"/>
        <v>181.99999999999994</v>
      </c>
      <c r="R20" s="14">
        <f t="shared" si="7"/>
        <v>160.111111111111</v>
      </c>
      <c r="S20" s="14">
        <f t="shared" si="8"/>
        <v>21.888888888888943</v>
      </c>
      <c r="T20" s="14">
        <f t="shared" si="9"/>
        <v>0.16379999999999995</v>
      </c>
      <c r="U20" s="14">
        <f t="shared" si="10"/>
        <v>0.14409999999999989</v>
      </c>
      <c r="V20" s="14">
        <f t="shared" si="11"/>
        <v>1.9700000000000051E-2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46</v>
      </c>
      <c r="C21" t="s">
        <v>88</v>
      </c>
      <c r="D21" s="4">
        <v>900</v>
      </c>
      <c r="E21" s="17">
        <v>1.1807000000000001</v>
      </c>
      <c r="F21" s="17">
        <v>1.1806000000000001</v>
      </c>
      <c r="G21" s="12">
        <f t="shared" si="1"/>
        <v>-9.9999999999988987E-5</v>
      </c>
      <c r="H21" s="13">
        <f t="shared" si="2"/>
        <v>1.18065</v>
      </c>
      <c r="I21" s="14">
        <v>1.2769999999999999</v>
      </c>
      <c r="J21" s="14">
        <v>1.2774000000000001</v>
      </c>
      <c r="K21" s="14">
        <f t="shared" si="3"/>
        <v>4.0000000000017799E-4</v>
      </c>
      <c r="L21" s="13">
        <f t="shared" si="4"/>
        <v>1.2772000000000001</v>
      </c>
      <c r="M21" s="14">
        <v>1.2634000000000001</v>
      </c>
      <c r="N21" s="14">
        <v>1.2636000000000001</v>
      </c>
      <c r="O21" s="14">
        <f t="shared" si="0"/>
        <v>1.2635000000000001</v>
      </c>
      <c r="P21" s="13">
        <f t="shared" si="5"/>
        <v>1.9999999999997797E-4</v>
      </c>
      <c r="Q21" s="14">
        <f t="shared" si="6"/>
        <v>107.27777777777793</v>
      </c>
      <c r="R21" s="14">
        <f t="shared" si="7"/>
        <v>92.055555555555657</v>
      </c>
      <c r="S21" s="14">
        <f t="shared" si="8"/>
        <v>15.222222222222271</v>
      </c>
      <c r="T21" s="14">
        <f t="shared" si="9"/>
        <v>9.6550000000000136E-2</v>
      </c>
      <c r="U21" s="14">
        <f t="shared" si="10"/>
        <v>8.285000000000009E-2</v>
      </c>
      <c r="V21" s="14">
        <f t="shared" si="11"/>
        <v>1.3700000000000045E-2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47</v>
      </c>
      <c r="C22" t="s">
        <v>89</v>
      </c>
      <c r="D22" s="4">
        <v>1000</v>
      </c>
      <c r="E22" s="17">
        <v>1.1761999999999999</v>
      </c>
      <c r="F22" s="17">
        <v>1.1761999999999999</v>
      </c>
      <c r="G22" s="12">
        <f t="shared" si="1"/>
        <v>0</v>
      </c>
      <c r="H22" s="13">
        <f t="shared" si="2"/>
        <v>1.1761999999999999</v>
      </c>
      <c r="I22" s="14">
        <v>1.4957</v>
      </c>
      <c r="J22" s="14">
        <v>1.4954000000000001</v>
      </c>
      <c r="K22" s="14">
        <f t="shared" si="3"/>
        <v>-2.9999999999996696E-4</v>
      </c>
      <c r="L22" s="13">
        <f t="shared" si="4"/>
        <v>1.4955500000000002</v>
      </c>
      <c r="M22" s="14">
        <v>1.458</v>
      </c>
      <c r="N22" s="14">
        <v>1.4577</v>
      </c>
      <c r="O22" s="14">
        <f t="shared" si="0"/>
        <v>1.4578500000000001</v>
      </c>
      <c r="P22" s="13">
        <f t="shared" si="5"/>
        <v>-2.9999999999996696E-4</v>
      </c>
      <c r="Q22" s="14">
        <f t="shared" si="6"/>
        <v>319.35000000000025</v>
      </c>
      <c r="R22" s="14">
        <f t="shared" si="7"/>
        <v>281.6500000000002</v>
      </c>
      <c r="S22" s="14">
        <f t="shared" si="8"/>
        <v>37.700000000000045</v>
      </c>
      <c r="T22" s="14">
        <f t="shared" si="9"/>
        <v>0.31935000000000024</v>
      </c>
      <c r="U22" s="14">
        <f t="shared" si="10"/>
        <v>0.28165000000000018</v>
      </c>
      <c r="V22" s="14">
        <f t="shared" si="11"/>
        <v>3.7700000000000067E-2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48</v>
      </c>
      <c r="C23" t="s">
        <v>90</v>
      </c>
      <c r="D23" s="4">
        <v>1000</v>
      </c>
      <c r="E23" s="17">
        <v>1.1726000000000001</v>
      </c>
      <c r="F23" s="17">
        <v>1.1731</v>
      </c>
      <c r="G23" s="12">
        <f t="shared" si="1"/>
        <v>4.9999999999994493E-4</v>
      </c>
      <c r="H23" s="13">
        <f t="shared" si="2"/>
        <v>1.1728499999999999</v>
      </c>
      <c r="I23" s="14">
        <v>1.3701000000000001</v>
      </c>
      <c r="J23" s="14">
        <v>1.3698999999999999</v>
      </c>
      <c r="K23" s="14">
        <f t="shared" si="3"/>
        <v>-2.0000000000020002E-4</v>
      </c>
      <c r="L23" s="13">
        <f t="shared" si="4"/>
        <v>1.37</v>
      </c>
      <c r="M23" s="14">
        <v>1.3451</v>
      </c>
      <c r="N23" s="14">
        <v>1.3454999999999999</v>
      </c>
      <c r="O23" s="14">
        <f t="shared" si="0"/>
        <v>1.3452999999999999</v>
      </c>
      <c r="P23" s="13">
        <f t="shared" si="5"/>
        <v>3.9999999999995595E-4</v>
      </c>
      <c r="Q23" s="14">
        <f t="shared" si="6"/>
        <v>197.15000000000015</v>
      </c>
      <c r="R23" s="14">
        <f t="shared" si="7"/>
        <v>172.45</v>
      </c>
      <c r="S23" s="14">
        <f t="shared" si="8"/>
        <v>24.700000000000159</v>
      </c>
      <c r="T23" s="14">
        <f t="shared" si="9"/>
        <v>0.19715000000000016</v>
      </c>
      <c r="U23" s="14">
        <f t="shared" si="10"/>
        <v>0.17244999999999999</v>
      </c>
      <c r="V23" s="14">
        <f t="shared" si="11"/>
        <v>2.4700000000000166E-2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s="1" t="s">
        <v>49</v>
      </c>
      <c r="C24" t="s">
        <v>91</v>
      </c>
      <c r="D24" s="4">
        <v>1040</v>
      </c>
      <c r="E24" s="17">
        <v>1.1803999999999999</v>
      </c>
      <c r="F24" s="17">
        <v>1.1801999999999999</v>
      </c>
      <c r="G24" s="12">
        <f t="shared" si="1"/>
        <v>-1.9999999999997797E-4</v>
      </c>
      <c r="H24" s="13">
        <f t="shared" si="2"/>
        <v>1.1802999999999999</v>
      </c>
      <c r="I24" s="14">
        <v>1.3908</v>
      </c>
      <c r="J24" s="14">
        <v>1.3911</v>
      </c>
      <c r="K24" s="14">
        <f t="shared" si="3"/>
        <v>2.9999999999996696E-4</v>
      </c>
      <c r="L24" s="13">
        <f t="shared" si="4"/>
        <v>1.3909500000000001</v>
      </c>
      <c r="M24" s="14">
        <v>1.3674999999999999</v>
      </c>
      <c r="N24" s="14">
        <v>1.3671</v>
      </c>
      <c r="O24" s="14">
        <f t="shared" si="0"/>
        <v>1.3673</v>
      </c>
      <c r="P24" s="19">
        <f t="shared" si="5"/>
        <v>-3.9999999999995595E-4</v>
      </c>
      <c r="Q24" s="14">
        <f t="shared" si="6"/>
        <v>202.54807692307713</v>
      </c>
      <c r="R24" s="14">
        <f t="shared" si="7"/>
        <v>179.80769230769235</v>
      </c>
      <c r="S24" s="14">
        <f t="shared" si="8"/>
        <v>22.740384615384784</v>
      </c>
      <c r="T24" s="14">
        <f t="shared" si="9"/>
        <v>0.21065000000000023</v>
      </c>
      <c r="U24" s="14">
        <f t="shared" si="10"/>
        <v>0.18700000000000006</v>
      </c>
      <c r="V24" s="14">
        <f t="shared" si="11"/>
        <v>2.3650000000000171E-2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s="1" t="s">
        <v>50</v>
      </c>
      <c r="C25" t="s">
        <v>92</v>
      </c>
      <c r="D25" s="4">
        <v>1040</v>
      </c>
      <c r="E25" s="17">
        <v>1.1803999999999999</v>
      </c>
      <c r="F25" s="17">
        <v>1.1805000000000001</v>
      </c>
      <c r="G25" s="12">
        <f t="shared" si="1"/>
        <v>1.0000000000021103E-4</v>
      </c>
      <c r="H25" s="13">
        <f t="shared" si="2"/>
        <v>1.18045</v>
      </c>
      <c r="I25" s="14">
        <v>1.3305</v>
      </c>
      <c r="J25" s="14">
        <v>1.3306</v>
      </c>
      <c r="K25" s="18">
        <f t="shared" si="3"/>
        <v>9.9999999999988987E-5</v>
      </c>
      <c r="L25" s="13">
        <f t="shared" si="4"/>
        <v>1.3305500000000001</v>
      </c>
      <c r="M25" s="14">
        <v>1.3131999999999999</v>
      </c>
      <c r="N25" s="14">
        <v>1.3131999999999999</v>
      </c>
      <c r="O25" s="14">
        <f t="shared" si="0"/>
        <v>1.3131999999999999</v>
      </c>
      <c r="P25" s="19">
        <f t="shared" si="5"/>
        <v>0</v>
      </c>
      <c r="Q25" s="14">
        <f t="shared" si="6"/>
        <v>144.32692307692321</v>
      </c>
      <c r="R25" s="14">
        <f t="shared" si="7"/>
        <v>127.64423076923069</v>
      </c>
      <c r="S25" s="14">
        <f t="shared" si="8"/>
        <v>16.68269230769252</v>
      </c>
      <c r="T25" s="14">
        <f t="shared" si="9"/>
        <v>0.15010000000000012</v>
      </c>
      <c r="U25" s="14">
        <f t="shared" si="10"/>
        <v>0.13274999999999992</v>
      </c>
      <c r="V25" s="14">
        <f t="shared" si="11"/>
        <v>1.7350000000000199E-2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51</v>
      </c>
      <c r="C26" t="s">
        <v>93</v>
      </c>
      <c r="D26" s="4">
        <v>1010</v>
      </c>
      <c r="E26" s="17">
        <v>1.1674</v>
      </c>
      <c r="F26" s="17">
        <v>1.1672</v>
      </c>
      <c r="G26" s="12">
        <f t="shared" si="1"/>
        <v>-1.9999999999997797E-4</v>
      </c>
      <c r="H26" s="13">
        <f t="shared" si="2"/>
        <v>1.1673</v>
      </c>
      <c r="I26" s="14">
        <v>1.3561000000000001</v>
      </c>
      <c r="J26" s="14">
        <v>1.3562000000000001</v>
      </c>
      <c r="K26" s="18">
        <f t="shared" si="3"/>
        <v>9.9999999999988987E-5</v>
      </c>
      <c r="L26" s="13">
        <f t="shared" si="4"/>
        <v>1.35615</v>
      </c>
      <c r="M26" s="14">
        <v>1.3368</v>
      </c>
      <c r="N26" s="14">
        <v>1.3366</v>
      </c>
      <c r="O26" s="14">
        <f t="shared" si="0"/>
        <v>1.3367</v>
      </c>
      <c r="P26" s="19">
        <f t="shared" si="5"/>
        <v>-1.9999999999997797E-4</v>
      </c>
      <c r="Q26" s="14">
        <f t="shared" si="6"/>
        <v>186.98019801980195</v>
      </c>
      <c r="R26" s="14">
        <f t="shared" si="7"/>
        <v>167.72277227722773</v>
      </c>
      <c r="S26" s="14">
        <f t="shared" si="8"/>
        <v>19.257425742574213</v>
      </c>
      <c r="T26" s="14">
        <f t="shared" si="9"/>
        <v>0.18884999999999996</v>
      </c>
      <c r="U26" s="14">
        <f t="shared" si="10"/>
        <v>0.1694</v>
      </c>
      <c r="V26" s="14">
        <f t="shared" si="11"/>
        <v>1.9449999999999967E-2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52</v>
      </c>
      <c r="C27" t="s">
        <v>94</v>
      </c>
      <c r="D27" s="4">
        <v>1010</v>
      </c>
      <c r="E27" s="17">
        <v>1.1652</v>
      </c>
      <c r="F27" s="17">
        <v>1.1652</v>
      </c>
      <c r="G27" s="12">
        <f t="shared" si="1"/>
        <v>0</v>
      </c>
      <c r="H27" s="13">
        <f t="shared" si="2"/>
        <v>1.1652</v>
      </c>
      <c r="I27" s="14">
        <v>1.3171999999999999</v>
      </c>
      <c r="J27" s="14">
        <v>1.3167</v>
      </c>
      <c r="K27" s="18">
        <f t="shared" si="3"/>
        <v>-4.9999999999994493E-4</v>
      </c>
      <c r="L27" s="13">
        <f t="shared" si="4"/>
        <v>1.3169499999999998</v>
      </c>
      <c r="M27" s="14">
        <v>1.3</v>
      </c>
      <c r="N27" s="14">
        <v>1.3</v>
      </c>
      <c r="O27" s="14">
        <f t="shared" si="0"/>
        <v>1.3</v>
      </c>
      <c r="P27" s="19">
        <f t="shared" si="5"/>
        <v>0</v>
      </c>
      <c r="Q27" s="14">
        <f t="shared" si="6"/>
        <v>150.24752475247507</v>
      </c>
      <c r="R27" s="14">
        <f t="shared" si="7"/>
        <v>133.46534653465349</v>
      </c>
      <c r="S27" s="14">
        <f t="shared" si="8"/>
        <v>16.782178217821581</v>
      </c>
      <c r="T27" s="14">
        <f t="shared" si="9"/>
        <v>0.15174999999999983</v>
      </c>
      <c r="U27" s="14">
        <f t="shared" si="10"/>
        <v>0.13480000000000003</v>
      </c>
      <c r="V27" s="14">
        <f t="shared" si="11"/>
        <v>1.6949999999999799E-2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s="1" t="s">
        <v>53</v>
      </c>
      <c r="C28" t="s">
        <v>95</v>
      </c>
      <c r="D28" s="4">
        <v>1060</v>
      </c>
      <c r="E28" s="17">
        <v>1.1718</v>
      </c>
      <c r="F28" s="17">
        <v>1.1714</v>
      </c>
      <c r="G28" s="12">
        <f t="shared" si="1"/>
        <v>-3.9999999999995595E-4</v>
      </c>
      <c r="H28" s="13">
        <f t="shared" si="2"/>
        <v>1.1716</v>
      </c>
      <c r="I28" s="14">
        <v>1.3214999999999999</v>
      </c>
      <c r="J28" s="14">
        <v>1.3218000000000001</v>
      </c>
      <c r="K28" s="18">
        <f t="shared" si="3"/>
        <v>3.00000000000189E-4</v>
      </c>
      <c r="L28" s="13">
        <f t="shared" si="4"/>
        <v>1.32165</v>
      </c>
      <c r="M28" s="14">
        <v>1.3026</v>
      </c>
      <c r="N28" s="14">
        <v>1.3022</v>
      </c>
      <c r="O28" s="14">
        <f t="shared" si="0"/>
        <v>1.3024</v>
      </c>
      <c r="P28" s="19">
        <f t="shared" si="5"/>
        <v>-3.9999999999995595E-4</v>
      </c>
      <c r="Q28" s="14">
        <f t="shared" si="6"/>
        <v>141.5566037735849</v>
      </c>
      <c r="R28" s="14">
        <f t="shared" si="7"/>
        <v>123.39622641509438</v>
      </c>
      <c r="S28" s="14">
        <f t="shared" si="8"/>
        <v>18.160377358490521</v>
      </c>
      <c r="T28" s="14">
        <f t="shared" si="9"/>
        <v>0.15005000000000002</v>
      </c>
      <c r="U28" s="14">
        <f t="shared" si="10"/>
        <v>0.13080000000000003</v>
      </c>
      <c r="V28" s="14">
        <f t="shared" si="11"/>
        <v>1.9249999999999989E-2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54</v>
      </c>
      <c r="C29" t="s">
        <v>96</v>
      </c>
      <c r="D29" s="4">
        <v>1070</v>
      </c>
      <c r="E29" s="17">
        <v>1.1694</v>
      </c>
      <c r="F29" s="17">
        <v>1.1696</v>
      </c>
      <c r="G29" s="12">
        <f t="shared" si="1"/>
        <v>1.9999999999997797E-4</v>
      </c>
      <c r="H29" s="13">
        <f t="shared" si="2"/>
        <v>1.1695</v>
      </c>
      <c r="I29" s="14">
        <v>1.2952999999999999</v>
      </c>
      <c r="J29" s="14">
        <v>1.2956000000000001</v>
      </c>
      <c r="K29" s="18">
        <f t="shared" si="3"/>
        <v>3.00000000000189E-4</v>
      </c>
      <c r="L29" s="13">
        <f t="shared" si="4"/>
        <v>1.29545</v>
      </c>
      <c r="M29" s="14">
        <v>1.2803</v>
      </c>
      <c r="N29" s="14">
        <v>1.2798</v>
      </c>
      <c r="O29" s="14">
        <f t="shared" si="0"/>
        <v>1.2800500000000001</v>
      </c>
      <c r="P29" s="19">
        <f t="shared" si="5"/>
        <v>-4.9999999999994493E-4</v>
      </c>
      <c r="Q29" s="14">
        <f t="shared" si="6"/>
        <v>117.71028037383176</v>
      </c>
      <c r="R29" s="14">
        <f t="shared" si="7"/>
        <v>103.31775700934593</v>
      </c>
      <c r="S29" s="14">
        <f t="shared" si="8"/>
        <v>14.392523364485839</v>
      </c>
      <c r="T29" s="14">
        <f t="shared" si="9"/>
        <v>0.12595000000000001</v>
      </c>
      <c r="U29" s="14">
        <f t="shared" si="10"/>
        <v>0.11055000000000015</v>
      </c>
      <c r="V29" s="14">
        <f t="shared" si="11"/>
        <v>1.5399999999999858E-2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55</v>
      </c>
      <c r="C30" t="s">
        <v>97</v>
      </c>
      <c r="D30" s="4">
        <v>1150</v>
      </c>
      <c r="E30" s="17">
        <v>1.1644000000000001</v>
      </c>
      <c r="F30" s="17">
        <v>1.1649</v>
      </c>
      <c r="G30" s="12">
        <f t="shared" si="1"/>
        <v>4.9999999999994493E-4</v>
      </c>
      <c r="H30" s="13">
        <f t="shared" si="2"/>
        <v>1.16465</v>
      </c>
      <c r="I30" s="14">
        <v>1.5170999999999999</v>
      </c>
      <c r="J30" s="14">
        <v>1.5166999999999999</v>
      </c>
      <c r="K30" s="18">
        <f t="shared" si="3"/>
        <v>-3.9999999999995595E-4</v>
      </c>
      <c r="L30" s="13">
        <f t="shared" si="4"/>
        <v>1.5168999999999999</v>
      </c>
      <c r="M30" s="14">
        <v>1.4794</v>
      </c>
      <c r="N30" s="14">
        <v>1.4792000000000001</v>
      </c>
      <c r="O30" s="14">
        <f t="shared" si="0"/>
        <v>1.4793000000000001</v>
      </c>
      <c r="P30" s="19">
        <f t="shared" si="5"/>
        <v>-1.9999999999997797E-4</v>
      </c>
      <c r="Q30" s="14">
        <f t="shared" si="6"/>
        <v>306.30434782608694</v>
      </c>
      <c r="R30" s="14">
        <f t="shared" si="7"/>
        <v>273.60869565217399</v>
      </c>
      <c r="S30" s="14">
        <f t="shared" si="8"/>
        <v>32.695652173912947</v>
      </c>
      <c r="T30" s="14">
        <f t="shared" si="9"/>
        <v>0.35224999999999995</v>
      </c>
      <c r="U30" s="14">
        <f t="shared" si="10"/>
        <v>0.3146500000000001</v>
      </c>
      <c r="V30" s="14">
        <f t="shared" si="11"/>
        <v>3.7599999999999856E-2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56</v>
      </c>
      <c r="C31" t="s">
        <v>98</v>
      </c>
      <c r="D31" s="4">
        <v>1140</v>
      </c>
      <c r="E31" s="17">
        <v>1.1624000000000001</v>
      </c>
      <c r="F31" s="17">
        <v>1.1625000000000001</v>
      </c>
      <c r="G31" s="12">
        <f t="shared" si="1"/>
        <v>9.9999999999988987E-5</v>
      </c>
      <c r="H31" s="13">
        <f t="shared" si="2"/>
        <v>1.1624500000000002</v>
      </c>
      <c r="I31" s="14">
        <v>1.5808</v>
      </c>
      <c r="J31" s="14">
        <v>1.5812999999999999</v>
      </c>
      <c r="K31" s="18">
        <f t="shared" si="3"/>
        <v>4.9999999999994493E-4</v>
      </c>
      <c r="L31" s="13">
        <f t="shared" si="4"/>
        <v>1.5810499999999998</v>
      </c>
      <c r="M31" s="14">
        <v>1.5383</v>
      </c>
      <c r="N31" s="14">
        <v>1.5387</v>
      </c>
      <c r="O31" s="14">
        <f t="shared" si="0"/>
        <v>1.5385</v>
      </c>
      <c r="P31" s="19">
        <f t="shared" si="5"/>
        <v>3.9999999999995595E-4</v>
      </c>
      <c r="Q31" s="14">
        <f t="shared" si="6"/>
        <v>367.19298245614004</v>
      </c>
      <c r="R31" s="14">
        <f t="shared" si="7"/>
        <v>329.86842105263139</v>
      </c>
      <c r="S31" s="14">
        <f t="shared" si="8"/>
        <v>37.324561403508653</v>
      </c>
      <c r="T31" s="14">
        <f t="shared" si="9"/>
        <v>0.41859999999999964</v>
      </c>
      <c r="U31" s="14">
        <f t="shared" si="10"/>
        <v>0.37604999999999977</v>
      </c>
      <c r="V31" s="14">
        <f t="shared" si="11"/>
        <v>4.2549999999999866E-2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57</v>
      </c>
      <c r="C32" t="s">
        <v>99</v>
      </c>
      <c r="D32" s="4">
        <v>1400</v>
      </c>
      <c r="E32" s="17">
        <v>1.1700999999999999</v>
      </c>
      <c r="F32" s="17">
        <v>1.1697</v>
      </c>
      <c r="G32" s="12">
        <f t="shared" si="1"/>
        <v>-3.9999999999995595E-4</v>
      </c>
      <c r="H32" s="13">
        <f t="shared" si="2"/>
        <v>1.1698999999999999</v>
      </c>
      <c r="I32" s="14">
        <v>1.4413</v>
      </c>
      <c r="J32" s="18">
        <v>1.4415</v>
      </c>
      <c r="K32" s="18">
        <f t="shared" si="3"/>
        <v>1.9999999999997797E-4</v>
      </c>
      <c r="L32" s="13">
        <f t="shared" si="4"/>
        <v>1.4414</v>
      </c>
      <c r="M32" s="14">
        <v>1.4109</v>
      </c>
      <c r="N32" s="14">
        <v>1.4104000000000001</v>
      </c>
      <c r="O32" s="14">
        <f t="shared" si="0"/>
        <v>1.41065</v>
      </c>
      <c r="P32" s="13">
        <f t="shared" si="5"/>
        <v>-4.9999999999994493E-4</v>
      </c>
      <c r="Q32" s="14">
        <f t="shared" si="6"/>
        <v>193.92857142857147</v>
      </c>
      <c r="R32" s="14">
        <f t="shared" si="7"/>
        <v>171.96428571428575</v>
      </c>
      <c r="S32" s="14">
        <f t="shared" si="8"/>
        <v>21.964285714285722</v>
      </c>
      <c r="T32" s="14">
        <f t="shared" si="9"/>
        <v>0.27150000000000007</v>
      </c>
      <c r="U32" s="14">
        <f t="shared" si="10"/>
        <v>0.24075000000000002</v>
      </c>
      <c r="V32" s="14">
        <f t="shared" si="11"/>
        <v>3.0750000000000055E-2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58</v>
      </c>
      <c r="C33" t="s">
        <v>100</v>
      </c>
      <c r="D33" s="4">
        <v>1400</v>
      </c>
      <c r="E33" s="17">
        <v>1.1671</v>
      </c>
      <c r="F33" s="17">
        <v>1.1676</v>
      </c>
      <c r="G33" s="12">
        <f t="shared" si="1"/>
        <v>4.9999999999994493E-4</v>
      </c>
      <c r="H33" s="13">
        <f t="shared" si="2"/>
        <v>1.1673499999999999</v>
      </c>
      <c r="I33" s="14">
        <v>1.4994000000000001</v>
      </c>
      <c r="J33" s="14">
        <v>1.4998</v>
      </c>
      <c r="K33" s="18">
        <f t="shared" si="3"/>
        <v>3.9999999999995595E-4</v>
      </c>
      <c r="L33" s="13">
        <f t="shared" si="4"/>
        <v>1.4996</v>
      </c>
      <c r="M33" s="14">
        <v>1.464</v>
      </c>
      <c r="N33" s="14">
        <v>1.4635</v>
      </c>
      <c r="O33" s="14">
        <f t="shared" si="0"/>
        <v>1.4637500000000001</v>
      </c>
      <c r="P33" s="13">
        <f t="shared" si="5"/>
        <v>-4.9999999999994493E-4</v>
      </c>
      <c r="Q33" s="14">
        <f t="shared" si="6"/>
        <v>237.3214285714287</v>
      </c>
      <c r="R33" s="14">
        <f t="shared" si="7"/>
        <v>211.71428571428586</v>
      </c>
      <c r="S33" s="14">
        <f t="shared" si="8"/>
        <v>25.607142857142833</v>
      </c>
      <c r="T33" s="14">
        <f t="shared" si="9"/>
        <v>0.33225000000000016</v>
      </c>
      <c r="U33" s="14">
        <f t="shared" si="10"/>
        <v>0.29640000000000022</v>
      </c>
      <c r="V33" s="14">
        <f t="shared" si="11"/>
        <v>3.5849999999999937E-2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t="s">
        <v>59</v>
      </c>
      <c r="C34" t="s">
        <v>101</v>
      </c>
      <c r="D34" s="4">
        <v>880</v>
      </c>
      <c r="E34" s="17">
        <v>1.1791</v>
      </c>
      <c r="F34" s="17">
        <v>1.1787000000000001</v>
      </c>
      <c r="G34" s="12">
        <f t="shared" si="1"/>
        <v>-3.9999999999995595E-4</v>
      </c>
      <c r="H34" s="13">
        <f t="shared" si="2"/>
        <v>1.1789000000000001</v>
      </c>
      <c r="I34" s="14">
        <v>1.3542000000000001</v>
      </c>
      <c r="J34" s="14">
        <v>1.3541000000000001</v>
      </c>
      <c r="K34" s="18">
        <f t="shared" si="3"/>
        <v>-9.9999999999988987E-5</v>
      </c>
      <c r="L34" s="13">
        <f t="shared" si="4"/>
        <v>1.3541500000000002</v>
      </c>
      <c r="M34" s="14">
        <v>1.3345</v>
      </c>
      <c r="N34" s="14">
        <v>1.3342000000000001</v>
      </c>
      <c r="O34" s="14">
        <f t="shared" si="0"/>
        <v>1.3343500000000001</v>
      </c>
      <c r="P34" s="13">
        <f t="shared" si="5"/>
        <v>-2.9999999999996696E-4</v>
      </c>
      <c r="Q34" s="14">
        <f t="shared" si="6"/>
        <v>199.14772727272739</v>
      </c>
      <c r="R34" s="14">
        <f t="shared" si="7"/>
        <v>176.64772727272739</v>
      </c>
      <c r="S34" s="14">
        <f t="shared" si="8"/>
        <v>22.5</v>
      </c>
      <c r="T34" s="14">
        <f t="shared" si="9"/>
        <v>0.17525000000000013</v>
      </c>
      <c r="U34" s="14">
        <f t="shared" si="10"/>
        <v>0.15545000000000009</v>
      </c>
      <c r="V34" s="14">
        <f t="shared" si="11"/>
        <v>1.980000000000004E-2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t="s">
        <v>60</v>
      </c>
      <c r="C35" t="s">
        <v>102</v>
      </c>
      <c r="D35" s="4">
        <v>880</v>
      </c>
      <c r="E35" s="17">
        <v>1.1795</v>
      </c>
      <c r="F35" s="17">
        <v>1.1791</v>
      </c>
      <c r="G35" s="12">
        <f t="shared" si="1"/>
        <v>-3.9999999999995595E-4</v>
      </c>
      <c r="H35" s="13">
        <f t="shared" si="2"/>
        <v>1.1793</v>
      </c>
      <c r="I35" s="14">
        <v>1.3342000000000001</v>
      </c>
      <c r="J35" s="14">
        <v>1.3338000000000001</v>
      </c>
      <c r="K35" s="18">
        <f t="shared" si="3"/>
        <v>-3.9999999999995595E-4</v>
      </c>
      <c r="L35" s="13">
        <f t="shared" si="4"/>
        <v>1.3340000000000001</v>
      </c>
      <c r="M35" s="14">
        <v>1.3157000000000001</v>
      </c>
      <c r="N35" s="14">
        <v>1.3160000000000001</v>
      </c>
      <c r="O35" s="14">
        <f t="shared" si="0"/>
        <v>1.3158500000000002</v>
      </c>
      <c r="P35" s="13">
        <f t="shared" si="5"/>
        <v>2.9999999999996696E-4</v>
      </c>
      <c r="Q35" s="14">
        <f t="shared" si="6"/>
        <v>175.79545454545459</v>
      </c>
      <c r="R35" s="14">
        <f t="shared" si="7"/>
        <v>155.17045454545476</v>
      </c>
      <c r="S35" s="14">
        <f t="shared" si="8"/>
        <v>20.624999999999829</v>
      </c>
      <c r="T35" s="14">
        <f t="shared" si="9"/>
        <v>0.15470000000000006</v>
      </c>
      <c r="U35" s="14">
        <f t="shared" si="10"/>
        <v>0.13655000000000017</v>
      </c>
      <c r="V35" s="14">
        <f t="shared" si="11"/>
        <v>1.8149999999999888E-2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1" t="s">
        <v>61</v>
      </c>
      <c r="C36" t="s">
        <v>103</v>
      </c>
      <c r="D36" s="4">
        <v>1200</v>
      </c>
      <c r="E36" s="17">
        <v>1.1763999999999999</v>
      </c>
      <c r="F36" s="17">
        <v>1.1761999999999999</v>
      </c>
      <c r="G36" s="12">
        <f t="shared" si="1"/>
        <v>-1.9999999999997797E-4</v>
      </c>
      <c r="H36" s="13">
        <f t="shared" si="2"/>
        <v>1.1762999999999999</v>
      </c>
      <c r="I36" s="14">
        <v>1.3818999999999999</v>
      </c>
      <c r="J36" s="14">
        <v>1.3821000000000001</v>
      </c>
      <c r="K36" s="18">
        <f t="shared" si="3"/>
        <v>2.0000000000020002E-4</v>
      </c>
      <c r="L36" s="13">
        <f t="shared" si="4"/>
        <v>1.3820000000000001</v>
      </c>
      <c r="M36" s="14">
        <v>1.3580000000000001</v>
      </c>
      <c r="N36" s="14">
        <v>1.3579000000000001</v>
      </c>
      <c r="O36" s="14">
        <f t="shared" si="0"/>
        <v>1.3579500000000002</v>
      </c>
      <c r="P36" s="13">
        <f t="shared" si="5"/>
        <v>-9.9999999999988987E-5</v>
      </c>
      <c r="Q36" s="14">
        <f t="shared" si="6"/>
        <v>171.41666666666686</v>
      </c>
      <c r="R36" s="14">
        <f t="shared" si="7"/>
        <v>151.37500000000028</v>
      </c>
      <c r="S36" s="14">
        <f t="shared" si="8"/>
        <v>20.041666666666572</v>
      </c>
      <c r="T36" s="14">
        <f t="shared" si="9"/>
        <v>0.20570000000000022</v>
      </c>
      <c r="U36" s="14">
        <f t="shared" si="10"/>
        <v>0.18165000000000031</v>
      </c>
      <c r="V36" s="14">
        <f t="shared" si="11"/>
        <v>2.4049999999999905E-2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1" t="s">
        <v>62</v>
      </c>
      <c r="C37" t="s">
        <v>104</v>
      </c>
      <c r="D37" s="4">
        <v>1200</v>
      </c>
      <c r="E37" s="17">
        <v>1.1713</v>
      </c>
      <c r="F37" s="17">
        <v>1.1718</v>
      </c>
      <c r="G37" s="12">
        <f t="shared" si="1"/>
        <v>4.9999999999994493E-4</v>
      </c>
      <c r="H37" s="13">
        <f t="shared" si="2"/>
        <v>1.1715499999999999</v>
      </c>
      <c r="I37" s="14">
        <v>1.3289</v>
      </c>
      <c r="J37" s="14">
        <v>1.3289</v>
      </c>
      <c r="K37" s="18">
        <f t="shared" si="3"/>
        <v>0</v>
      </c>
      <c r="L37" s="13">
        <f t="shared" si="4"/>
        <v>1.3289</v>
      </c>
      <c r="M37" s="14">
        <v>1.3119000000000001</v>
      </c>
      <c r="N37" s="14">
        <v>1.3116000000000001</v>
      </c>
      <c r="O37" s="14">
        <f t="shared" si="0"/>
        <v>1.31175</v>
      </c>
      <c r="P37" s="13">
        <f t="shared" si="5"/>
        <v>-2.9999999999996696E-4</v>
      </c>
      <c r="Q37" s="14">
        <f t="shared" si="6"/>
        <v>131.12500000000009</v>
      </c>
      <c r="R37" s="14">
        <f t="shared" si="7"/>
        <v>116.83333333333343</v>
      </c>
      <c r="S37" s="14">
        <f t="shared" si="8"/>
        <v>14.291666666666657</v>
      </c>
      <c r="T37" s="14">
        <f t="shared" si="9"/>
        <v>0.1573500000000001</v>
      </c>
      <c r="U37" s="14">
        <f t="shared" si="10"/>
        <v>0.1402000000000001</v>
      </c>
      <c r="V37" s="14">
        <f t="shared" si="11"/>
        <v>1.7149999999999999E-2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A38" s="1" t="s">
        <v>63</v>
      </c>
      <c r="C38" t="s">
        <v>105</v>
      </c>
      <c r="D38" s="4">
        <v>1180</v>
      </c>
      <c r="E38" s="17">
        <v>1.1727000000000001</v>
      </c>
      <c r="F38" s="17">
        <v>1.1728000000000001</v>
      </c>
      <c r="G38" s="12">
        <f t="shared" si="1"/>
        <v>9.9999999999988987E-5</v>
      </c>
      <c r="H38" s="13">
        <f t="shared" si="2"/>
        <v>1.1727500000000002</v>
      </c>
      <c r="I38" s="14">
        <v>1.4534</v>
      </c>
      <c r="J38" s="14">
        <v>1.4538</v>
      </c>
      <c r="K38" s="18">
        <f t="shared" si="3"/>
        <v>3.9999999999995595E-4</v>
      </c>
      <c r="L38" s="13">
        <f t="shared" si="4"/>
        <v>1.4536</v>
      </c>
      <c r="M38" s="14">
        <v>1.4233</v>
      </c>
      <c r="N38" s="14">
        <v>1.4232</v>
      </c>
      <c r="O38" s="14">
        <f t="shared" si="0"/>
        <v>1.4232499999999999</v>
      </c>
      <c r="P38" s="13">
        <f t="shared" si="5"/>
        <v>-9.9999999999988987E-5</v>
      </c>
      <c r="Q38" s="14">
        <f t="shared" si="6"/>
        <v>238.00847457627103</v>
      </c>
      <c r="R38" s="14">
        <f t="shared" si="7"/>
        <v>212.28813559322012</v>
      </c>
      <c r="S38" s="14">
        <f t="shared" si="8"/>
        <v>25.720338983050908</v>
      </c>
      <c r="T38" s="14">
        <f t="shared" si="9"/>
        <v>0.28084999999999982</v>
      </c>
      <c r="U38" s="14">
        <f t="shared" si="10"/>
        <v>0.25049999999999972</v>
      </c>
      <c r="V38" s="14">
        <f t="shared" si="11"/>
        <v>3.0350000000000099E-2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A39" s="1" t="s">
        <v>64</v>
      </c>
      <c r="C39" t="s">
        <v>106</v>
      </c>
      <c r="D39" s="4">
        <v>1180</v>
      </c>
      <c r="E39" s="17">
        <v>1.1880999999999999</v>
      </c>
      <c r="F39" s="17">
        <v>1.1878</v>
      </c>
      <c r="G39" s="12">
        <f t="shared" si="1"/>
        <v>-2.9999999999996696E-4</v>
      </c>
      <c r="H39" s="13">
        <f t="shared" si="2"/>
        <v>1.1879499999999998</v>
      </c>
      <c r="I39" s="14">
        <v>1.4585999999999999</v>
      </c>
      <c r="J39" s="14">
        <v>1.4588000000000001</v>
      </c>
      <c r="K39" s="18">
        <f t="shared" si="3"/>
        <v>2.0000000000020002E-4</v>
      </c>
      <c r="L39" s="13">
        <f t="shared" si="4"/>
        <v>1.4586999999999999</v>
      </c>
      <c r="M39" s="14">
        <v>1.4298999999999999</v>
      </c>
      <c r="N39" s="14">
        <v>1.4300999999999999</v>
      </c>
      <c r="O39" s="14">
        <f t="shared" si="0"/>
        <v>1.43</v>
      </c>
      <c r="P39" s="19">
        <f t="shared" si="5"/>
        <v>1.9999999999997797E-4</v>
      </c>
      <c r="Q39" s="14">
        <f t="shared" si="6"/>
        <v>229.44915254237293</v>
      </c>
      <c r="R39" s="14">
        <f t="shared" si="7"/>
        <v>205.12711864406788</v>
      </c>
      <c r="S39" s="14">
        <f t="shared" si="8"/>
        <v>24.322033898305051</v>
      </c>
      <c r="T39" s="14">
        <f t="shared" si="9"/>
        <v>0.27075000000000005</v>
      </c>
      <c r="U39" s="14">
        <f t="shared" si="10"/>
        <v>0.2420500000000001</v>
      </c>
      <c r="V39" s="14">
        <f t="shared" si="11"/>
        <v>2.8699999999999948E-2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A40" s="1" t="s">
        <v>65</v>
      </c>
      <c r="C40" t="s">
        <v>107</v>
      </c>
      <c r="D40" s="4">
        <v>1180</v>
      </c>
      <c r="E40" s="17">
        <v>1.1711</v>
      </c>
      <c r="F40" s="17">
        <v>1.1712</v>
      </c>
      <c r="G40" s="12">
        <f t="shared" si="1"/>
        <v>9.9999999999988987E-5</v>
      </c>
      <c r="H40" s="13">
        <f t="shared" si="2"/>
        <v>1.1711499999999999</v>
      </c>
      <c r="I40" s="14">
        <v>1.4486000000000001</v>
      </c>
      <c r="J40" s="14">
        <v>1.4486000000000001</v>
      </c>
      <c r="K40" s="18">
        <f t="shared" si="3"/>
        <v>0</v>
      </c>
      <c r="L40" s="13">
        <f t="shared" si="4"/>
        <v>1.4486000000000001</v>
      </c>
      <c r="M40" s="14">
        <v>1.4147000000000001</v>
      </c>
      <c r="N40" s="14">
        <v>1.4147000000000001</v>
      </c>
      <c r="O40" s="14">
        <f t="shared" si="0"/>
        <v>1.4147000000000001</v>
      </c>
      <c r="P40" s="19">
        <f t="shared" si="5"/>
        <v>0</v>
      </c>
      <c r="Q40" s="14">
        <f t="shared" si="6"/>
        <v>235.12711864406799</v>
      </c>
      <c r="R40" s="14">
        <f t="shared" si="7"/>
        <v>206.39830508474591</v>
      </c>
      <c r="S40" s="14">
        <f t="shared" si="8"/>
        <v>28.728813559322077</v>
      </c>
      <c r="T40" s="14">
        <f t="shared" si="9"/>
        <v>0.2774500000000002</v>
      </c>
      <c r="U40" s="14">
        <f t="shared" si="10"/>
        <v>0.24355000000000016</v>
      </c>
      <c r="V40" s="14">
        <f t="shared" si="11"/>
        <v>3.3900000000000041E-2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1" t="s">
        <v>66</v>
      </c>
      <c r="C41" t="s">
        <v>108</v>
      </c>
      <c r="D41" s="4">
        <v>1200</v>
      </c>
      <c r="E41" s="17">
        <v>1.1809000000000001</v>
      </c>
      <c r="F41" s="17">
        <v>1.1812</v>
      </c>
      <c r="G41" s="12">
        <f t="shared" si="1"/>
        <v>2.9999999999996696E-4</v>
      </c>
      <c r="H41" s="13">
        <f t="shared" si="2"/>
        <v>1.1810499999999999</v>
      </c>
      <c r="I41" s="14">
        <v>1.4382999999999999</v>
      </c>
      <c r="J41" s="14">
        <v>1.4388000000000001</v>
      </c>
      <c r="K41" s="18">
        <f t="shared" si="3"/>
        <v>5.0000000000016698E-4</v>
      </c>
      <c r="L41" s="13">
        <f t="shared" si="4"/>
        <v>1.43855</v>
      </c>
      <c r="M41" s="14">
        <v>1.4085000000000001</v>
      </c>
      <c r="N41" s="14">
        <v>1.4089</v>
      </c>
      <c r="O41" s="14">
        <f t="shared" si="0"/>
        <v>1.4087000000000001</v>
      </c>
      <c r="P41" s="19">
        <f t="shared" si="5"/>
        <v>3.9999999999995595E-4</v>
      </c>
      <c r="Q41" s="14">
        <f t="shared" si="6"/>
        <v>214.5833333333334</v>
      </c>
      <c r="R41" s="14">
        <f t="shared" si="7"/>
        <v>189.70833333333343</v>
      </c>
      <c r="S41" s="14">
        <f t="shared" si="8"/>
        <v>24.874999999999972</v>
      </c>
      <c r="T41" s="14">
        <f t="shared" si="9"/>
        <v>0.25750000000000006</v>
      </c>
      <c r="U41" s="14">
        <f t="shared" si="10"/>
        <v>0.22765000000000013</v>
      </c>
      <c r="V41" s="14">
        <f t="shared" si="11"/>
        <v>2.9849999999999932E-2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1" t="s">
        <v>67</v>
      </c>
      <c r="C42" t="s">
        <v>109</v>
      </c>
      <c r="D42" s="4">
        <v>1220</v>
      </c>
      <c r="E42" s="17">
        <v>1.1652</v>
      </c>
      <c r="F42" s="17">
        <v>1.1647000000000001</v>
      </c>
      <c r="G42" s="12">
        <f t="shared" si="1"/>
        <v>-4.9999999999994493E-4</v>
      </c>
      <c r="H42" s="13">
        <f t="shared" si="2"/>
        <v>1.1649500000000002</v>
      </c>
      <c r="I42" s="14">
        <v>1.3951</v>
      </c>
      <c r="J42" s="14">
        <v>1.3947000000000001</v>
      </c>
      <c r="K42" s="18">
        <f t="shared" si="3"/>
        <v>-3.9999999999995595E-4</v>
      </c>
      <c r="L42" s="13">
        <f t="shared" si="4"/>
        <v>1.3949</v>
      </c>
      <c r="M42" s="14">
        <v>1.3673</v>
      </c>
      <c r="N42" s="14">
        <v>1.3674999999999999</v>
      </c>
      <c r="O42" s="14">
        <f t="shared" si="0"/>
        <v>1.3673999999999999</v>
      </c>
      <c r="P42" s="19">
        <f t="shared" si="5"/>
        <v>1.9999999999997797E-4</v>
      </c>
      <c r="Q42" s="14">
        <f t="shared" si="6"/>
        <v>188.48360655737696</v>
      </c>
      <c r="R42" s="14">
        <f t="shared" si="7"/>
        <v>165.9426229508195</v>
      </c>
      <c r="S42" s="14">
        <f t="shared" si="8"/>
        <v>22.540983606557461</v>
      </c>
      <c r="T42" s="14">
        <f t="shared" si="9"/>
        <v>0.22994999999999988</v>
      </c>
      <c r="U42" s="14">
        <f t="shared" si="10"/>
        <v>0.2024499999999998</v>
      </c>
      <c r="V42" s="14">
        <f t="shared" si="11"/>
        <v>2.750000000000008E-2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1" t="s">
        <v>68</v>
      </c>
      <c r="C43" t="s">
        <v>110</v>
      </c>
      <c r="D43" s="4">
        <v>1210</v>
      </c>
      <c r="E43" s="17">
        <v>1.1772</v>
      </c>
      <c r="F43" s="17">
        <v>1.1768000000000001</v>
      </c>
      <c r="G43" s="12">
        <f t="shared" si="1"/>
        <v>-3.9999999999995595E-4</v>
      </c>
      <c r="H43" s="13">
        <f t="shared" si="2"/>
        <v>1.177</v>
      </c>
      <c r="I43" s="14">
        <v>1.3626</v>
      </c>
      <c r="J43" s="14">
        <v>1.3621000000000001</v>
      </c>
      <c r="K43" s="18">
        <f t="shared" si="3"/>
        <v>-4.9999999999994493E-4</v>
      </c>
      <c r="L43" s="13">
        <f t="shared" si="4"/>
        <v>1.3623500000000002</v>
      </c>
      <c r="M43" s="14">
        <v>1.3398000000000001</v>
      </c>
      <c r="N43" s="14">
        <v>1.3401000000000001</v>
      </c>
      <c r="O43" s="14">
        <f t="shared" si="0"/>
        <v>1.33995</v>
      </c>
      <c r="P43" s="19">
        <f t="shared" si="5"/>
        <v>2.9999999999996696E-4</v>
      </c>
      <c r="Q43" s="14">
        <f t="shared" si="6"/>
        <v>153.1818181818183</v>
      </c>
      <c r="R43" s="14">
        <f t="shared" si="7"/>
        <v>134.66942148760324</v>
      </c>
      <c r="S43" s="14">
        <f t="shared" si="8"/>
        <v>18.512396694215056</v>
      </c>
      <c r="T43" s="14">
        <f t="shared" si="9"/>
        <v>0.18535000000000013</v>
      </c>
      <c r="U43" s="14">
        <f t="shared" si="10"/>
        <v>0.16294999999999993</v>
      </c>
      <c r="V43" s="14">
        <f t="shared" si="11"/>
        <v>2.2400000000000198E-2</v>
      </c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1" t="s">
        <v>69</v>
      </c>
      <c r="C44" t="s">
        <v>111</v>
      </c>
      <c r="D44" s="4">
        <v>1250</v>
      </c>
      <c r="E44" s="17">
        <v>1.1772</v>
      </c>
      <c r="F44" s="17">
        <v>1.1777</v>
      </c>
      <c r="G44" s="12">
        <f t="shared" si="1"/>
        <v>4.9999999999994493E-4</v>
      </c>
      <c r="H44" s="13">
        <f t="shared" si="2"/>
        <v>1.1774499999999999</v>
      </c>
      <c r="I44" s="14">
        <v>1.3593999999999999</v>
      </c>
      <c r="J44" s="14">
        <v>1.3595999999999999</v>
      </c>
      <c r="K44" s="18">
        <f t="shared" si="3"/>
        <v>1.9999999999997797E-4</v>
      </c>
      <c r="L44" s="13">
        <f t="shared" si="4"/>
        <v>1.3594999999999999</v>
      </c>
      <c r="M44" s="14">
        <v>1.3355999999999999</v>
      </c>
      <c r="N44" s="14">
        <v>1.3359000000000001</v>
      </c>
      <c r="O44" s="14">
        <f t="shared" si="0"/>
        <v>1.33575</v>
      </c>
      <c r="P44" s="19">
        <f t="shared" si="5"/>
        <v>3.00000000000189E-4</v>
      </c>
      <c r="Q44" s="14">
        <f t="shared" si="6"/>
        <v>145.64000000000004</v>
      </c>
      <c r="R44" s="14">
        <f t="shared" si="7"/>
        <v>126.64000000000007</v>
      </c>
      <c r="S44" s="14">
        <f t="shared" si="8"/>
        <v>18.999999999999972</v>
      </c>
      <c r="T44" s="14">
        <f t="shared" si="9"/>
        <v>0.18205000000000005</v>
      </c>
      <c r="U44" s="14">
        <f t="shared" si="10"/>
        <v>0.15830000000000011</v>
      </c>
      <c r="V44" s="14">
        <f t="shared" si="11"/>
        <v>2.3749999999999938E-2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1" t="s">
        <v>70</v>
      </c>
      <c r="C45" t="s">
        <v>112</v>
      </c>
      <c r="D45" s="4">
        <v>1250</v>
      </c>
      <c r="E45" s="17">
        <v>1.1719999999999999</v>
      </c>
      <c r="F45" s="17">
        <v>1.1725000000000001</v>
      </c>
      <c r="G45" s="12">
        <f t="shared" si="1"/>
        <v>5.0000000000016698E-4</v>
      </c>
      <c r="H45" s="13">
        <f t="shared" si="2"/>
        <v>1.17225</v>
      </c>
      <c r="I45" s="14">
        <v>1.3871</v>
      </c>
      <c r="J45" s="14">
        <v>1.3875</v>
      </c>
      <c r="K45" s="18">
        <f t="shared" si="3"/>
        <v>3.9999999999995595E-4</v>
      </c>
      <c r="L45" s="13">
        <f t="shared" si="4"/>
        <v>1.3873</v>
      </c>
      <c r="M45" s="14">
        <v>1.3614999999999999</v>
      </c>
      <c r="N45" s="14">
        <v>1.3615999999999999</v>
      </c>
      <c r="O45" s="14">
        <f t="shared" si="0"/>
        <v>1.3615499999999998</v>
      </c>
      <c r="P45" s="13">
        <f t="shared" si="5"/>
        <v>9.9999999999988987E-5</v>
      </c>
      <c r="Q45" s="14">
        <f t="shared" si="6"/>
        <v>172.03999999999996</v>
      </c>
      <c r="R45" s="14">
        <f t="shared" si="7"/>
        <v>151.43999999999986</v>
      </c>
      <c r="S45" s="14">
        <f t="shared" si="8"/>
        <v>20.600000000000108</v>
      </c>
      <c r="T45" s="14">
        <f t="shared" si="9"/>
        <v>0.21504999999999996</v>
      </c>
      <c r="U45" s="14">
        <f t="shared" si="10"/>
        <v>0.1892999999999998</v>
      </c>
      <c r="V45" s="14">
        <f t="shared" si="11"/>
        <v>2.5750000000000162E-2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abSelected="1" workbookViewId="0">
      <selection activeCell="E9" sqref="E9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71</v>
      </c>
      <c r="D2" s="1">
        <f>'Raw Data'!D4</f>
        <v>890</v>
      </c>
      <c r="E2" s="1">
        <f>'Raw Data'!T4</f>
        <v>5.8149999999999924E-2</v>
      </c>
      <c r="F2" s="1">
        <v>0</v>
      </c>
    </row>
    <row r="3" spans="1:6" x14ac:dyDescent="0.2">
      <c r="A3" s="1">
        <v>2</v>
      </c>
      <c r="B3" s="1">
        <v>0.05</v>
      </c>
      <c r="C3" s="1" t="s">
        <v>73</v>
      </c>
      <c r="D3" s="1">
        <f>'Raw Data'!D6</f>
        <v>1810</v>
      </c>
      <c r="E3" s="1">
        <f>'Raw Data'!T6</f>
        <v>0.12170000000000014</v>
      </c>
      <c r="F3" s="1">
        <v>0</v>
      </c>
    </row>
    <row r="4" spans="1:6" x14ac:dyDescent="0.2">
      <c r="A4" s="1">
        <v>3</v>
      </c>
      <c r="B4" s="1">
        <v>0.1</v>
      </c>
      <c r="C4" s="16" t="s">
        <v>113</v>
      </c>
      <c r="D4" s="1">
        <f>SUM('Raw Data'!D8,'Raw Data'!D10,'Raw Data'!D12)</f>
        <v>2605</v>
      </c>
      <c r="E4" s="1">
        <f>SUM('Raw Data'!T8,'Raw Data'!T10,'Raw Data'!T12)</f>
        <v>0.44805000000000006</v>
      </c>
      <c r="F4" s="1">
        <v>0</v>
      </c>
    </row>
    <row r="5" spans="1:6" x14ac:dyDescent="0.2">
      <c r="A5" s="1">
        <v>4</v>
      </c>
      <c r="B5" s="1">
        <v>0.2</v>
      </c>
      <c r="C5" s="1" t="s">
        <v>114</v>
      </c>
      <c r="D5" s="1">
        <f>SUM('Raw Data'!D14,'Raw Data'!D16,'Raw Data'!D18,'Raw Data'!D20)</f>
        <v>3520</v>
      </c>
      <c r="E5" s="1">
        <f>SUM('Raw Data'!T14,'Raw Data'!T16,'Raw Data'!T18,'Raw Data'!T20)</f>
        <v>0.84650000000000003</v>
      </c>
      <c r="F5" s="1">
        <v>0</v>
      </c>
    </row>
    <row r="6" spans="1:6" x14ac:dyDescent="0.2">
      <c r="A6" s="1">
        <v>5</v>
      </c>
      <c r="B6" s="1">
        <v>0.3</v>
      </c>
      <c r="C6" s="1" t="s">
        <v>115</v>
      </c>
      <c r="D6" s="1">
        <f>SUM('Raw Data'!D22,'Raw Data'!D24,'Raw Data'!D26,'Raw Data'!D28)</f>
        <v>4110</v>
      </c>
      <c r="E6" s="1">
        <f>SUM('Raw Data'!T22,'Raw Data'!T24,'Raw Data'!T26,'Raw Data'!T28)</f>
        <v>0.86890000000000045</v>
      </c>
      <c r="F6" s="1">
        <v>0</v>
      </c>
    </row>
    <row r="7" spans="1:6" x14ac:dyDescent="0.2">
      <c r="A7" s="1">
        <v>6</v>
      </c>
      <c r="B7" s="1">
        <v>0.45</v>
      </c>
      <c r="C7" s="1" t="s">
        <v>116</v>
      </c>
      <c r="D7" s="1">
        <f>SUM('Raw Data'!D30,'Raw Data'!D32,'Raw Data'!D34,'Raw Data'!D36)</f>
        <v>4630</v>
      </c>
      <c r="E7" s="1">
        <f>SUM('Raw Data'!T30,'Raw Data'!T32,'Raw Data'!T34,'Raw Data'!T36)</f>
        <v>1.0047000000000004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117</v>
      </c>
      <c r="D8" s="1">
        <f>SUM('Raw Data'!D38,'Raw Data'!D40,'Raw Data'!D42,'Raw Data'!D44)</f>
        <v>4830</v>
      </c>
      <c r="E8" s="1">
        <f>SUM('Raw Data'!T38,'Raw Data'!T40,'Raw Data'!T42,'Raw Data'!T44)</f>
        <v>0.97029999999999994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72</v>
      </c>
      <c r="D2" s="1">
        <f>'Raw Data'!D5</f>
        <v>890</v>
      </c>
      <c r="E2" s="1">
        <f>'Raw Data'!T5</f>
        <v>4.5850000000000168E-2</v>
      </c>
      <c r="F2" s="1">
        <v>0</v>
      </c>
    </row>
    <row r="3" spans="1:6" x14ac:dyDescent="0.2">
      <c r="A3" s="1">
        <v>2</v>
      </c>
      <c r="B3" s="1">
        <v>0.05</v>
      </c>
      <c r="C3" s="1" t="s">
        <v>74</v>
      </c>
      <c r="D3" s="1">
        <f>'Raw Data'!D7</f>
        <v>1820</v>
      </c>
      <c r="E3" s="1">
        <f>'Raw Data'!T7</f>
        <v>0.13124999999999987</v>
      </c>
      <c r="F3" s="1">
        <v>0</v>
      </c>
    </row>
    <row r="4" spans="1:6" x14ac:dyDescent="0.2">
      <c r="A4" s="1">
        <v>3</v>
      </c>
      <c r="B4" s="1">
        <v>0.1</v>
      </c>
      <c r="C4" s="16" t="s">
        <v>118</v>
      </c>
      <c r="D4" s="1">
        <f>SUM('Raw Data'!D9,'Raw Data'!D11,'Raw Data'!D13)</f>
        <v>2620</v>
      </c>
      <c r="E4" s="1">
        <f>SUM('Raw Data'!T9,'Raw Data'!T11,'Raw Data'!T13)</f>
        <v>0.29735000000000023</v>
      </c>
      <c r="F4" s="1">
        <v>0</v>
      </c>
    </row>
    <row r="5" spans="1:6" x14ac:dyDescent="0.2">
      <c r="A5" s="1">
        <v>4</v>
      </c>
      <c r="B5" s="1">
        <v>0.2</v>
      </c>
      <c r="C5" s="1" t="s">
        <v>119</v>
      </c>
      <c r="D5" s="1">
        <f>SUM('Raw Data'!D15,'Raw Data'!D17,'Raw Data'!D19,'Raw Data'!D21)</f>
        <v>3520</v>
      </c>
      <c r="E5" s="1">
        <f>SUM('Raw Data'!T15,'Raw Data'!T17,'Raw Data'!T19,'Raw Data'!T21)</f>
        <v>0.55020000000000024</v>
      </c>
      <c r="F5" s="1">
        <v>0</v>
      </c>
    </row>
    <row r="6" spans="1:6" x14ac:dyDescent="0.2">
      <c r="A6" s="1">
        <v>5</v>
      </c>
      <c r="B6" s="1">
        <v>0.3</v>
      </c>
      <c r="C6" s="1" t="s">
        <v>120</v>
      </c>
      <c r="D6" s="1">
        <f>SUM('Raw Data'!D23,'Raw Data'!D25,'Raw Data'!D27,'Raw Data'!D29)</f>
        <v>4120</v>
      </c>
      <c r="E6" s="1">
        <f>SUM('Raw Data'!T23,'Raw Data'!T25,'Raw Data'!T27,'Raw Data'!T29)</f>
        <v>0.62495000000000012</v>
      </c>
      <c r="F6" s="1">
        <v>0</v>
      </c>
    </row>
    <row r="7" spans="1:6" x14ac:dyDescent="0.2">
      <c r="A7" s="1">
        <v>6</v>
      </c>
      <c r="B7" s="1">
        <v>0.45</v>
      </c>
      <c r="C7" s="1" t="s">
        <v>121</v>
      </c>
      <c r="D7" s="1">
        <f>SUM('Raw Data'!D31,'Raw Data'!D33,'Raw Data'!D35,'Raw Data'!D37)</f>
        <v>4620</v>
      </c>
      <c r="E7" s="1">
        <f>SUM('Raw Data'!T31,'Raw Data'!T33,'Raw Data'!T35,'Raw Data'!T37)</f>
        <v>1.0629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122</v>
      </c>
      <c r="D8" s="1">
        <f>SUM('Raw Data'!D39,'Raw Data'!D41,'Raw Data'!D43,'Raw Data'!D45)</f>
        <v>4840</v>
      </c>
      <c r="E8" s="1">
        <f>SUM('Raw Data'!T39,'Raw Data'!T41,'Raw Data'!T43,'Raw Data'!T45)</f>
        <v>0.9286500000000002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S6937</vt:lpstr>
      <vt:lpstr>S6952</vt:lpstr>
    </vt:vector>
  </TitlesOfParts>
  <Company>Virginia Institute of Marine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2019-07-10T18:16:15Z</dcterms:modified>
</cp:coreProperties>
</file>